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cxcanada.sharepoint.com/sites/BIDS/Nebraska/Shared Documents/RFP 2022/03 Final/For Upload/"/>
    </mc:Choice>
  </mc:AlternateContent>
  <xr:revisionPtr revIDLastSave="64" documentId="8_{5D58D8A5-82E2-477A-8AD6-595DC232601C}" xr6:coauthVersionLast="47" xr6:coauthVersionMax="47" xr10:uidLastSave="{D3D104D0-8B69-44DB-80AC-C9D72F4AD0E2}"/>
  <bookViews>
    <workbookView xWindow="-110" yWindow="-110" windowWidth="19420" windowHeight="10420" tabRatio="831" firstSheet="3" activeTab="9" xr2:uid="{00000000-000D-0000-FFFF-FFFF00000000}"/>
  </bookViews>
  <sheets>
    <sheet name="Instructions" sheetId="36" r:id="rId1"/>
    <sheet name="Table of Contents" sheetId="4" r:id="rId2"/>
    <sheet name="A. General Technology" sheetId="26" r:id="rId3"/>
    <sheet name="B. Enabling Technology" sheetId="27" r:id="rId4"/>
    <sheet name="C. Public Web Portal" sheetId="28" r:id="rId5"/>
    <sheet name="D. Application Security" sheetId="29" r:id="rId6"/>
    <sheet name="E. Mobile" sheetId="30" r:id="rId7"/>
    <sheet name="F. Reporting" sheetId="18" r:id="rId8"/>
    <sheet name="G. GIS" sheetId="35" r:id="rId9"/>
    <sheet name="H. Systems-Interfaces" sheetId="32" r:id="rId10"/>
  </sheets>
  <definedNames>
    <definedName name="_xlnm._FilterDatabase" localSheetId="2" hidden="1">'A. General Technology'!$A$1:$I$36</definedName>
    <definedName name="_xlnm._FilterDatabase" localSheetId="3" hidden="1">'B. Enabling Technology'!$A$1:$I$19</definedName>
    <definedName name="_xlnm._FilterDatabase" localSheetId="5" hidden="1">'D. Application Security'!$A$2:$I$2</definedName>
    <definedName name="_xlnm._FilterDatabase" localSheetId="6" hidden="1">'E. Mobile'!$A$1:$I$1</definedName>
    <definedName name="_xlnm._FilterDatabase" localSheetId="7" hidden="1">'F. Reporting'!$A$1:$I$1</definedName>
    <definedName name="_xlnm._FilterDatabase" localSheetId="9" hidden="1">'H. Systems-Interfaces'!$A$1:$L$7</definedName>
    <definedName name="_Toc494887560" localSheetId="9">'H. Systems-Interfaces'!#REF!</definedName>
    <definedName name="_Toc494887561" localSheetId="9">'H. Systems-Interfaces'!#REF!</definedName>
    <definedName name="_Toc494887562" localSheetId="9">'H. Systems-Interfaces'!#REF!</definedName>
    <definedName name="_Toc494887563" localSheetId="9">'H. Systems-Interfaces'!#REF!</definedName>
    <definedName name="LOCAL_MYSQL_DATE_FORMAT" localSheetId="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8"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9"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2">'A. General Technology'!$A$1:$I$37</definedName>
    <definedName name="_xlnm.Print_Area" localSheetId="3">'B. Enabling Technology'!$A$1:$I$19</definedName>
    <definedName name="_xlnm.Print_Area" localSheetId="4">'C. Public Web Portal'!$A$1:$I$26</definedName>
    <definedName name="_xlnm.Print_Area" localSheetId="5">'D. Application Security'!$A$1:$I$46</definedName>
    <definedName name="_xlnm.Print_Area" localSheetId="6">'E. Mobile'!$A$1:$I$15</definedName>
    <definedName name="_xlnm.Print_Area" localSheetId="7">'F. Reporting'!$A$1:$I$6</definedName>
    <definedName name="_xlnm.Print_Area" localSheetId="8">'G. GIS'!$A$1:$H$18</definedName>
    <definedName name="_xlnm.Print_Area" localSheetId="9">'H. Systems-Interfaces'!$A$1:$L$9</definedName>
    <definedName name="_xlnm.Print_Area" localSheetId="0">Instructions!$A$1:$O$18</definedName>
    <definedName name="_xlnm.Print_Area" localSheetId="1">'Table of Contents'!$A$1:$O$26</definedName>
    <definedName name="_xlnm.Print_Titles" localSheetId="2">'A. General Technology'!$1:$1</definedName>
    <definedName name="_xlnm.Print_Titles" localSheetId="3">'B. Enabling Technology'!$1:$1</definedName>
    <definedName name="_xlnm.Print_Titles" localSheetId="4">'C. Public Web Portal'!$1:$1</definedName>
    <definedName name="_xlnm.Print_Titles" localSheetId="5">'D. Application Security'!$2:$2</definedName>
    <definedName name="_xlnm.Print_Titles" localSheetId="6">'E. Mobile'!$1:$1</definedName>
    <definedName name="_xlnm.Print_Titles" localSheetId="7">'F. Reporting'!$1:$1</definedName>
    <definedName name="_xlnm.Print_Titles" localSheetId="8">'G. GIS'!$1:$1</definedName>
    <definedName name="_xlnm.Print_Titles" localSheetId="9">'H. Systems-Interfaces'!$1:$1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4" i="4" l="1"/>
  <c r="K21" i="4"/>
  <c r="J21" i="4"/>
  <c r="K20" i="4"/>
  <c r="J20" i="4"/>
  <c r="K19" i="4"/>
  <c r="J19" i="4"/>
  <c r="K18" i="4"/>
  <c r="J18" i="4"/>
  <c r="K17" i="4"/>
  <c r="J17" i="4"/>
  <c r="K16" i="4"/>
  <c r="J16" i="4"/>
  <c r="K15" i="4"/>
  <c r="J15" i="4"/>
  <c r="K14" i="4"/>
  <c r="H17" i="32"/>
  <c r="H18" i="32"/>
  <c r="D26" i="35"/>
  <c r="D28" i="35" s="1"/>
  <c r="L20" i="4" s="1"/>
  <c r="D27" i="35"/>
  <c r="E14" i="18"/>
  <c r="E16" i="18" s="1"/>
  <c r="L19" i="4" s="1"/>
  <c r="E15" i="18"/>
  <c r="E23" i="30"/>
  <c r="E25" i="30" s="1"/>
  <c r="L18" i="4" s="1"/>
  <c r="E24" i="30"/>
  <c r="E54" i="29"/>
  <c r="E56" i="29" s="1"/>
  <c r="L17" i="4" s="1"/>
  <c r="E55" i="29"/>
  <c r="E34" i="28"/>
  <c r="E36" i="28" s="1"/>
  <c r="L16" i="4" s="1"/>
  <c r="E35" i="28"/>
  <c r="E47" i="26"/>
  <c r="L14" i="4" s="1"/>
  <c r="E27" i="27"/>
  <c r="E29" i="27" s="1"/>
  <c r="L15" i="4" s="1"/>
  <c r="E28" i="27"/>
  <c r="E45" i="26"/>
  <c r="E46" i="26"/>
  <c r="J12" i="32"/>
  <c r="K12" i="32"/>
  <c r="J13" i="32"/>
  <c r="K13" i="32"/>
  <c r="I16" i="32"/>
  <c r="I15" i="32"/>
  <c r="I14" i="32"/>
  <c r="I13" i="32"/>
  <c r="I12" i="32"/>
  <c r="F21" i="35"/>
  <c r="G21" i="35"/>
  <c r="F22" i="35"/>
  <c r="G22" i="35"/>
  <c r="E25" i="35"/>
  <c r="E24" i="35"/>
  <c r="E23" i="35"/>
  <c r="E22" i="35"/>
  <c r="E21" i="35"/>
  <c r="G9" i="18"/>
  <c r="H9" i="18"/>
  <c r="G10" i="18"/>
  <c r="H10" i="18"/>
  <c r="F13" i="18"/>
  <c r="F12" i="18"/>
  <c r="F11" i="18"/>
  <c r="F10" i="18"/>
  <c r="F9" i="18"/>
  <c r="G18" i="30"/>
  <c r="H18" i="30"/>
  <c r="G19" i="30"/>
  <c r="H19" i="30"/>
  <c r="F22" i="30"/>
  <c r="F21" i="30"/>
  <c r="F20" i="30"/>
  <c r="F19" i="30"/>
  <c r="F18" i="30"/>
  <c r="G49" i="29"/>
  <c r="H49" i="29"/>
  <c r="G50" i="29"/>
  <c r="H50" i="29"/>
  <c r="F53" i="29"/>
  <c r="F52" i="29"/>
  <c r="F51" i="29"/>
  <c r="F50" i="29"/>
  <c r="F49" i="29"/>
  <c r="G29" i="28"/>
  <c r="H29" i="28"/>
  <c r="G30" i="28"/>
  <c r="H30" i="28"/>
  <c r="F33" i="28"/>
  <c r="F32" i="28"/>
  <c r="F31" i="28"/>
  <c r="F30" i="28"/>
  <c r="F29" i="28"/>
  <c r="G22" i="27"/>
  <c r="H22" i="27"/>
  <c r="G23" i="27"/>
  <c r="H23" i="27"/>
  <c r="F26" i="27"/>
  <c r="F25" i="27"/>
  <c r="F24" i="27"/>
  <c r="F23" i="27"/>
  <c r="F22" i="27"/>
  <c r="G40" i="26"/>
  <c r="H40" i="26"/>
  <c r="G41" i="26"/>
  <c r="H41" i="26"/>
  <c r="F44" i="26"/>
  <c r="F43" i="26"/>
  <c r="F42" i="26"/>
  <c r="F41" i="26"/>
  <c r="F40" i="26"/>
  <c r="H19" i="32" l="1"/>
  <c r="L21" i="4" s="1"/>
  <c r="L24" i="4" s="1"/>
  <c r="K24" i="4"/>
  <c r="J24" i="4"/>
</calcChain>
</file>

<file path=xl/sharedStrings.xml><?xml version="1.0" encoding="utf-8"?>
<sst xmlns="http://schemas.openxmlformats.org/spreadsheetml/2006/main" count="1125" uniqueCount="375">
  <si>
    <t>Nebraska Liquor Control Commission (NLCC)</t>
  </si>
  <si>
    <t xml:space="preserve"> </t>
  </si>
  <si>
    <t>Centralized Alcohol Management Project (CAMP)</t>
  </si>
  <si>
    <t>Instructions</t>
  </si>
  <si>
    <r>
      <t xml:space="preserve">Bidder shall complete and submit this Appendix B CAMP Technical Requirements with the proposal response.
For each requirement, bidder should indicate which of the following three options will be used to meet the requirement:
1.  </t>
    </r>
    <r>
      <rPr>
        <b/>
        <sz val="11"/>
        <rFont val="Calibri"/>
        <family val="2"/>
        <scheme val="minor"/>
      </rPr>
      <t>Production Configuration, Business Rule Automation, Both, or None (C, A, B, N)</t>
    </r>
    <r>
      <rPr>
        <sz val="11"/>
        <rFont val="Calibri"/>
        <family val="2"/>
        <scheme val="minor"/>
      </rPr>
      <t xml:space="preserve"> - Use this column to indicate that the requirement is met by the proposed solution through (C)onfiguration, (A)utomation, (B)oth, or (N)one.  If None is selected, indicate if the requirement can be met with the remaining two options.
2.  </t>
    </r>
    <r>
      <rPr>
        <b/>
        <sz val="11"/>
        <rFont val="Calibri"/>
        <family val="2"/>
        <scheme val="minor"/>
      </rPr>
      <t>Product Customization (Y, N)</t>
    </r>
    <r>
      <rPr>
        <sz val="11"/>
        <rFont val="Calibri"/>
        <family val="2"/>
        <scheme val="minor"/>
      </rPr>
      <t xml:space="preserve"> - Use this column to indicate that the proposed solution meets the requirement through product customization and/or custom developed code.  Provide additional details on your response in the Explanation or Comments column.
3.  </t>
    </r>
    <r>
      <rPr>
        <b/>
        <sz val="11"/>
        <rFont val="Calibri"/>
        <family val="2"/>
        <scheme val="minor"/>
      </rPr>
      <t>Integration with 3rd Party Product (Y, N)</t>
    </r>
    <r>
      <rPr>
        <sz val="11"/>
        <rFont val="Calibri"/>
        <family val="2"/>
        <scheme val="minor"/>
      </rPr>
      <t xml:space="preserve"> - Use this column to indicate that the requirement can only be met through the use and integration with a 3rd party product or solution.  Identify the proposed 3rd party product under the Explanation or Comments column.
</t>
    </r>
    <r>
      <rPr>
        <b/>
        <u/>
        <sz val="11"/>
        <rFont val="Calibri"/>
        <family val="2"/>
        <scheme val="minor"/>
      </rPr>
      <t>Note:</t>
    </r>
    <r>
      <rPr>
        <sz val="11"/>
        <rFont val="Calibri"/>
        <family val="2"/>
        <scheme val="minor"/>
      </rPr>
      <t xml:space="preserve">  
1.  Bidder must address all requirements included in this Appendix B CAMP Technical Requirements, including those marked as (R)equired or (O)ptional.
2. Bidder must return the document to NLCC in excel format.</t>
    </r>
  </si>
  <si>
    <t>Table of Contents</t>
  </si>
  <si>
    <t>Category (Tab)</t>
  </si>
  <si>
    <t># of Requirements</t>
  </si>
  <si>
    <t>Required</t>
  </si>
  <si>
    <t>Optional</t>
  </si>
  <si>
    <t>Total</t>
  </si>
  <si>
    <t>A. General Technology</t>
  </si>
  <si>
    <t>B. Enabling Technology</t>
  </si>
  <si>
    <t>C. Public Web Portal</t>
  </si>
  <si>
    <t>D. Application Security</t>
  </si>
  <si>
    <t>E. Mobile</t>
  </si>
  <si>
    <t>F. Reporting</t>
  </si>
  <si>
    <t>G. GIS</t>
  </si>
  <si>
    <t>H. System Interfaces</t>
  </si>
  <si>
    <t xml:space="preserve">Totals  </t>
  </si>
  <si>
    <t>ID</t>
  </si>
  <si>
    <t>Type</t>
  </si>
  <si>
    <t>Requirement</t>
  </si>
  <si>
    <t>(R)equired or (O)ptional</t>
  </si>
  <si>
    <t>(C)onfiguration, (A)Business Rule Automation, (B)oth, or (N)one</t>
  </si>
  <si>
    <t>Customization (Y/N)</t>
  </si>
  <si>
    <t>Integration /w 3rd Party Product (Y/N)</t>
  </si>
  <si>
    <t>Explanation or Comments</t>
  </si>
  <si>
    <t>A</t>
  </si>
  <si>
    <t>Database</t>
  </si>
  <si>
    <t>The system shall utilize a relational database management system (RDBMS) and support Structured Query Language (SQL) capabilities.</t>
  </si>
  <si>
    <t>R</t>
  </si>
  <si>
    <t>C</t>
  </si>
  <si>
    <t xml:space="preserve">All data that is managed by the system (e.g., configuration, transactions, etc.) shall be stored in the database repository – any exceptions must be clearly identified. </t>
  </si>
  <si>
    <t>The system database shall provide logical separation of configuration tables from data tables.</t>
  </si>
  <si>
    <t>The system shall support an online data dictionary and table relationships that describes and maintains information on each data element including data element name and type, PII data, description of the data element, and the format of each data element.</t>
  </si>
  <si>
    <t xml:space="preserve">POSSE ABC includes a data dictionary for the POSSE ABC reporting datamart. This documentation is available in electronic format, though is not published online. </t>
  </si>
  <si>
    <t>Infrastructure</t>
  </si>
  <si>
    <t>The system shall provide a flexible and scalable solution that is compliant within NLCC technical architecture guidelines (e.g., security, platform, network, web, etc.).</t>
  </si>
  <si>
    <t xml:space="preserve">The system shall support Windows and Linux as server Operating Systems, utilized by NLCC.  </t>
  </si>
  <si>
    <t>The system shall fully support the latest Microsoft current business branch.  NLCC leverages Office 365 as its subscription-based Office Suite.</t>
  </si>
  <si>
    <t>The system shall be capable of utilizing the NLCC Email infrastructure which is expected to be Office 365 Subscription services for sending and receiving automated or informational emails.</t>
  </si>
  <si>
    <t>POSSE ABC integrates with email via an SMTP server for the sending of emails from the application.</t>
  </si>
  <si>
    <t>The system shall be a web-based application with logical and physical separation of the presentation, business logic, and data layers.</t>
  </si>
  <si>
    <t>The system shall provide an extensible data model and user interface that is configurable.</t>
  </si>
  <si>
    <t>The system shall support sending authenticated emails or SMS messages to support the Technical Requirements and Functional Requirements.</t>
  </si>
  <si>
    <t>POSSE ABC integrates with email via an SMTP server for the sending of emails from the application.  SMS message integration is possible but has not been included in our proposal.</t>
  </si>
  <si>
    <t xml:space="preserve">The system shall provide a comprehensive, complete solution that minimizes the use of any third-party products.  </t>
  </si>
  <si>
    <t>The system shall provide two independent web portals that share the same back-end process workflows and configurations: (1) Staff portal that is not accessible by the public, (2) Public facing portal for customers and general public access.  Each portal would provide different levels of functionality and data access that is configurable by NLCC.</t>
  </si>
  <si>
    <t xml:space="preserve">The system should provide data import functionality to import data from external data stored in a delimited data file format (e.g., comma, tab, etc.) based on user security profiles.  </t>
  </si>
  <si>
    <t>O</t>
  </si>
  <si>
    <t xml:space="preserve">The system shall provide data export functionality to export data into a delimited data file format (e.g., comma, tab, etc.) based on user security profiles. </t>
  </si>
  <si>
    <t xml:space="preserve">The system shall track and display online users, user-specific activities, system uptime, transaction response times to demonstrate system is operating within acceptable levels.  </t>
  </si>
  <si>
    <t>The vendor shall install or provide multiple environments to support the development lifecycle which at a minimum includes development, staging, and production environments.</t>
  </si>
  <si>
    <t>The standard deployment includes Computronix internal development and testing environments and client environments of training, user acceptance testing, production, production support and a conversion environment which is only available during the data conversion activities of the implementation project.</t>
  </si>
  <si>
    <r>
      <t>The system shall be compatible with NLCC</t>
    </r>
    <r>
      <rPr>
        <sz val="9"/>
        <rFont val="Arial"/>
        <family val="2"/>
      </rPr>
      <t xml:space="preserve"> antivirus software (FireEye)</t>
    </r>
    <r>
      <rPr>
        <sz val="9"/>
        <color theme="1"/>
        <rFont val="Arial"/>
        <family val="2"/>
      </rPr>
      <t xml:space="preserve"> that is running on the servers and desktops.</t>
    </r>
  </si>
  <si>
    <t>As a hosted solution, Computronix will run its own antivirus software on servers. The State can run FireEye for its own servers and desktops.</t>
  </si>
  <si>
    <t>Maintainability</t>
  </si>
  <si>
    <t>The system shall support upgrade capability that allows NLCC to upgrade to the latest version of the vendor’s product without requiring NLCC staff to reconfigure the system.</t>
  </si>
  <si>
    <t>The system shall employ data quality assurance techniques, including but not limited to: input masks, drop down lists with standard responses, application completeness requirements, data validation logic.</t>
  </si>
  <si>
    <t>POSSE ABC includes these data quality assurance techniques where applicable.</t>
  </si>
  <si>
    <t xml:space="preserve">The system shall utilize naming conventions and standards, at a minimum, for data elements, entities and tables, programs, report names based on Industry standards and guidelines; relative to NLCC-vendor negotiations concerning system performance and total cost of ownership (TCO). </t>
  </si>
  <si>
    <t xml:space="preserve">POSSE ABC design standards include naming conventions and standards, which shall be followed for any State-specific configurations. </t>
  </si>
  <si>
    <t>The solution functionality and associated business rules shall have the ability to be configured and re-configured (through tools that may not require "code" modifications).</t>
  </si>
  <si>
    <t>POSSE ABC supports business rule configuration via the POSSE ABC Administrator menu and the Stage configuration tool.</t>
  </si>
  <si>
    <t>The screens shall be highly re-configurable, providing the ability to reposition and rename field labels, remove or “turn-off” unused fields, maintain data, and allow the addition of custom-defined fields based on user security profiles.</t>
  </si>
  <si>
    <t>The system shall provide the ability to configure and manage business data validation rules.</t>
  </si>
  <si>
    <t>The system configuration shall be manageable through a graphical user interface.</t>
  </si>
  <si>
    <t>POSSE ABC supports configuration via the POSSE ABC Administrator menu and the Stage configuration tool.</t>
  </si>
  <si>
    <t>The system workflow shall be managed through the product’s business process flow tool.</t>
  </si>
  <si>
    <t>POSSE ABC supports workflow configuration using the Stage configuration tool.</t>
  </si>
  <si>
    <t>The system shall provide the ability to identify configuration differences between two environments and migrate or sync environments (e.g., promote configurations from development to test environments).</t>
  </si>
  <si>
    <t>Performance</t>
  </si>
  <si>
    <t>The system shall have the ability to support a 99.9% availability — excluding planned maintenance.</t>
  </si>
  <si>
    <t>The Computronix Hosting SLA meets this uptime requirement.</t>
  </si>
  <si>
    <t xml:space="preserve">The system shall have the ability to meet the System Recovery Time Objective (RTO) of no more than 2 hours – this is the maximum time system can be offline before services are restored to end users.  </t>
  </si>
  <si>
    <t>N</t>
  </si>
  <si>
    <t xml:space="preserve">The system shall have the ability to meet the System Recovery Point Objective (RPO) of no more than 1 hours – this represents the frequency for capturing snapshots of data in an offsite or backup location.  </t>
  </si>
  <si>
    <t xml:space="preserve">The system shall be able to support 50 concurrent staff users who will perform ad-hoc real-time reports. </t>
  </si>
  <si>
    <t>The system shall be able to support 50 concurrent staff users who will run standard report requests.</t>
  </si>
  <si>
    <t>The system shall be able to support 4,000 concurrent customers accessing the public portal.</t>
  </si>
  <si>
    <t>The system shall support an initial staff user base of 50 users with an annual growth rate of 3%.</t>
  </si>
  <si>
    <t>The system shall support an initial customer user base of 20,000 users with an annual growth rate of 5%.</t>
  </si>
  <si>
    <t>System Wide</t>
  </si>
  <si>
    <t>The system shall support digital electronic signatures.</t>
  </si>
  <si>
    <t>Tab Statistics (hide before publishing)</t>
  </si>
  <si>
    <t>Yes Responses</t>
  </si>
  <si>
    <t>No Responses</t>
  </si>
  <si>
    <t>Configuration</t>
  </si>
  <si>
    <t>Business Automation</t>
  </si>
  <si>
    <t>Both</t>
  </si>
  <si>
    <t>Total Required Requirements</t>
  </si>
  <si>
    <t>Total Optional Requirements</t>
  </si>
  <si>
    <t>Total Requirements</t>
  </si>
  <si>
    <t>B</t>
  </si>
  <si>
    <t>Application Configuration</t>
  </si>
  <si>
    <t>The system shall have the capability to manage the end-to-end submission and processing of an application as defined in the functional requirements.</t>
  </si>
  <si>
    <t>POSSE ABC includes a pre-configured New License Application workflow.</t>
  </si>
  <si>
    <t>The system shall use configurable “number schemes” to uniquely and consistently identify data records (e.g., customer, application, etc.) through the process that spans across multiple divisions.</t>
  </si>
  <si>
    <t>POSSE ABC includes pre-configured "number schemes" for uniquely identifying records.</t>
  </si>
  <si>
    <t>The system shall provide an internal web-based solution for staff to review, process, and manage applications.</t>
  </si>
  <si>
    <t>The POSSE ABC Staff Portal provides this functionality.</t>
  </si>
  <si>
    <t>The system shall provide a public facing web-based solution for customers to submit, manage, and track their applications.</t>
  </si>
  <si>
    <t>The POSSE ABC Customer Portal provides this functionality.</t>
  </si>
  <si>
    <t>The system shall support and enforce configurable data validation rules and conditions to ensure data integrity consistency throughout the application process.</t>
  </si>
  <si>
    <t>POSSE ABC enforces data integrity and validation rules.</t>
  </si>
  <si>
    <t>ECM</t>
  </si>
  <si>
    <t xml:space="preserve">The system shall have built-in viewers/converters for a wide variety of file types such as Word, Excel, Images, PDFs. </t>
  </si>
  <si>
    <t>The system shall integrate with security access rules when accessing documents.</t>
  </si>
  <si>
    <t>Y</t>
  </si>
  <si>
    <t>The system shall provide records management in accordance with NLCC retention policies.</t>
  </si>
  <si>
    <t>The system shall support and handle documents with no maximum file size limits. NLCC shall have the ability to define the maximum file size.</t>
  </si>
  <si>
    <t>The system should provide the ability to transfer large files via secure FTP, email, (up to 4 GB total).</t>
  </si>
  <si>
    <t>KPI</t>
  </si>
  <si>
    <t>The system shall provide workflow analytics capability that integrates with the workflow processing.</t>
  </si>
  <si>
    <t>The system shall provide workflow-based metrics to be used in Key Performance Indicators.</t>
  </si>
  <si>
    <t>The system shall provide configurable dashboards that can display Key Performance Indicators.</t>
  </si>
  <si>
    <t>POSSE Ad Hoc supports State created dashboards.</t>
  </si>
  <si>
    <t>The system shall provide reporting capability on workflow analytics.</t>
  </si>
  <si>
    <t>The system should provide the ability to publish select KPIs to the customer portal that can be managed by NLCC staff.</t>
  </si>
  <si>
    <t>POSSE Ad Hoc supports export of reports to a file, which the State can publish online.</t>
  </si>
  <si>
    <t>Rules Automation</t>
  </si>
  <si>
    <t>The system shall provide configurable processes and rule automation to support the application processing by using a consistent set of rules across the organization that are defined once and shared by both customer and staff portals.  The system shall also support updating or modifying these rules/processes to meet regulatory or legal changes as necessary.</t>
  </si>
  <si>
    <t>Workflow Configuration</t>
  </si>
  <si>
    <t>The system shall be capable of easily adapting the workflow configuration to business needs (e.g., business rules, fee structures, etc,) through a change in configuration settings.</t>
  </si>
  <si>
    <t>The system shall provide workflow alerts to staff and applicant based upon process time settings defined by NLCC.</t>
  </si>
  <si>
    <t>POSSE ABC supports the setting of due dates on workflow tasks.  Due dates are visible/sortable on users' POSSE To Do Lists.</t>
  </si>
  <si>
    <t xml:space="preserve">The vendor shall provide out-of-the-box web components that allow NLCC to configure the layout for the customer web portal.  </t>
  </si>
  <si>
    <t>POSSE ABC includes a pre-configured Customer Portal. Portions of the Customer Portal will be configured during the implementation project per the in-scope business processes and requirements.</t>
  </si>
  <si>
    <t>The system should allow the customer to configure their view and save their preferences.</t>
  </si>
  <si>
    <t>POSSE ABC does not support customer configuration of the Customer Portal.</t>
  </si>
  <si>
    <t>The customer web portal shall support robust search capabilities to locate information or data records quickly.</t>
  </si>
  <si>
    <t>The POSSE ABC Customer Portal includes preconfigured searches for Licenses and Registered Brands.</t>
  </si>
  <si>
    <t>The system shall have a customizable online documentation, interactive help, and training materials such as context-specific help, search capability, organization-specific business process documentation and process maps.</t>
  </si>
  <si>
    <t>The POSSE ABC Customer Portal is very intuitive and user-friendly and does not currently include integrated online help documentation. Some customers have created supplemental help documents and videos and published them online. Computronix welcomes further discussion with the State to determine the scope of this requirement.</t>
  </si>
  <si>
    <t>The system shall provide NLCC configurable error messages specifying field and error description upon submission of electronic forms and digitized documents when business validation rules are not met.</t>
  </si>
  <si>
    <t>POSSE ABC features plain language error messages which highlight the specific fields or data validation resulting the error so that users can address them.</t>
  </si>
  <si>
    <t>The system shall allow users to set display preferences such as language, font size, and colors to improve application usability/accessibility.</t>
  </si>
  <si>
    <t>The system shall support the ability to display system-wide messages throughout the customer web portal without code changes.</t>
  </si>
  <si>
    <t>The POSSE ABC Customer Portal provides session messages to users based on their actions (e.g., application submitted successfully, payment submitted successfully). Appropriate error messages are raised to users throughout the POSSE ABC Customer Portal.</t>
  </si>
  <si>
    <t xml:space="preserve">The system shall support the ability to display system-wide messages throughout the customer web portal without code changes (i.e. a system wide message about a planned outage). </t>
  </si>
  <si>
    <t>EDMS</t>
  </si>
  <si>
    <t>The system shall have the ability to support attachments via the web portal and through mobile devices.</t>
  </si>
  <si>
    <t>POSSE ABC supports document uploads with application submissions via the Customer Portal.</t>
  </si>
  <si>
    <t>General</t>
  </si>
  <si>
    <t>The customer web portal shall be developed with the latest web design techniques and development technologies.</t>
  </si>
  <si>
    <t>The POSSE ABC Customer Portal features very modern design techniques (e.g. Material Design/Material UI: Web accessibility, multilingual capacity) and development technologies (React JS: JS Framework).</t>
  </si>
  <si>
    <t>The customer web portal shall provide consistent site navigation.</t>
  </si>
  <si>
    <t>The system should provide spell checking functionality of free-form text fields.</t>
  </si>
  <si>
    <t>POSSE ABC supports native browser spell checking functionality.</t>
  </si>
  <si>
    <t>The system shall provide clear navigation path that describes or illustrates where the user is located within the web portal (e.g., breadcrumbs, heading titles, etc.).</t>
  </si>
  <si>
    <t>The POSSE ABC Customer Portal includes clear and consistent use of heading titles and wizard step controls.</t>
  </si>
  <si>
    <t>The system shall provide the ability for the user to perform data entry tasks that minimize the use of a mouse (or pointing) device (e.g., tab sequencing of fields).</t>
  </si>
  <si>
    <t>The POSSE ABC Customer Portal supports tab sequencing of fields.</t>
  </si>
  <si>
    <t>The system shall provide responsive design to support multiple display form factors (e.g., mobile devices, desktop displays, etc.)</t>
  </si>
  <si>
    <t>The POSSE ABC Customer Portal includes responsive design.</t>
  </si>
  <si>
    <t>The system shall have the ability to link to NLCC main online web help portal to request help or submit an online comment or feedback.</t>
  </si>
  <si>
    <t>The system shall provide the ability to Save/Exit an application at any point in the application submission process.</t>
  </si>
  <si>
    <t>Online users may Save/Exit an application at an time through the application wizard.</t>
  </si>
  <si>
    <t>The system shall provide the customer with the ability to register and update its online profile.</t>
  </si>
  <si>
    <t>The system shall provide collaborative web browsing capability that allows staff to review the application as the customer complete it online.</t>
  </si>
  <si>
    <t>POSSE ABC supports searching for and viewing of saved draft applications via the Staff Portal though the internal view differs from the Customer Portal view.</t>
  </si>
  <si>
    <t>The system shall provide the ability for NLCC Staff or Registered Online users to reset passwords based on NLCC specified password requirements.</t>
  </si>
  <si>
    <t>POSSE ABC integrates with OAUTH 2.0/OpenID Connect for Customer Portal authentication (e.g. Google, Facebook, AppleID, etc.).</t>
  </si>
  <si>
    <t>The system shall maintain a log of user activity, by user account to be accessed by NLCC staff for reference.</t>
  </si>
  <si>
    <t>POSSE ABC includes field-level audit trails which capture the user who performed an update, when it occurred, and what the previous and current values are. The POSSE ABC Staff Portal includes both a History Report and a Forensic Audit Report in applicable areas.</t>
  </si>
  <si>
    <t>Customer web portal configurations shall be maintained and also provide backward compatibility after a product upgrade.</t>
  </si>
  <si>
    <t>POSSE configuration continues to work following future POSSE product upgrades.</t>
  </si>
  <si>
    <t>The customer web portal shall support all of the latest (and one version prior) desktop and mobile browsers (e.g., IE, Edge, Firefox, Chrome, Safari, etc.).</t>
  </si>
  <si>
    <t>As a fully browser deployed end user solution, POSSE is supported on the following browsers (with JavaScript enabled):
•	Current versions of Chrome and Firefox on Windows and Mac OS/X
•	Current version of Microsoft Edge on Windows
•	Current version of Safari on iOS and Mc OS/X
•	Microsoft Internet Explorer 11
The POSSE Customer Portal supports the latest version of the following browsers:
•	Chrome – on Windows, macOS, and Android
•	Edge – on Windows
•	Firefox – on Windows and macOS
•	Safari – on macOS and iOS
Internet Explorer is not supported. Browser variants for other operating systems may also work; however, there is no official support. Note that older browser versions are not supported as browser auto-updates are frequent, and often correct previous anomalies.</t>
  </si>
  <si>
    <t>The customer web portal shall be fully integrated with the License system and not use separate databases or batch synchronizing processes.</t>
  </si>
  <si>
    <t>The POSSE ABC Customer Portal is fully integrated with the POSSE database.</t>
  </si>
  <si>
    <t>Interface</t>
  </si>
  <si>
    <t xml:space="preserve">The system shall support online payments and work with the interface defined on Tab H. </t>
  </si>
  <si>
    <t>The POSSE ABC Customer Portal will integrate with PayPort and Nebraska Interactive per our responses to requirements H5 and H6.</t>
  </si>
  <si>
    <t>D</t>
  </si>
  <si>
    <t>Authentication</t>
  </si>
  <si>
    <t>The system shall require user authentication before the user can access certain business functions. The system shall allow staff and customers the ability to perform certain business functions including, but not limited to: review statuses, comments, etc. without logging into the system.  The system shall be configurable by NLCC through security permissions.</t>
  </si>
  <si>
    <t>The POSSE ABC Customer Portal supports unauthenticated user functions including user registration, license search, complaint submission, and application protest submissions. The POSSE ABC Staff Portal requires authentication.</t>
  </si>
  <si>
    <t>The staff system shall enforce NLCC password policies (e.g., password expiration, password strength) based on policies defined in external active directory services.</t>
  </si>
  <si>
    <t xml:space="preserve">The staff system shall not store any user credential information as Active Directory maintains the password.  </t>
  </si>
  <si>
    <t>With integration with Active Directory and OAuth/OpenID Connect for user authentication, POSSE ABC does not store passwords.</t>
  </si>
  <si>
    <t>The system shall support different policy and procedures for handling login issues (e.g., automatically inform the customer to reset the password after a certain number of incorrect attempts).</t>
  </si>
  <si>
    <t>POSSE ABC includes integrations with Active Directory and Oath/OpenID Connect for user authentication.</t>
  </si>
  <si>
    <t>The system shall support user profiles that allow users to configure and save their system preferences to their user profile (e.g., user information, notification preferences, screen/table views, etc.).</t>
  </si>
  <si>
    <t>User profiles are supported in both the Staff and Customer portals.  Control of screen/table views is not supported from the user profile.</t>
  </si>
  <si>
    <t>The system shall not use "generic" user accounts.  System-specific user accounts are acceptable.  Please describe how your system works with departments that support shifts such as Fire department.</t>
  </si>
  <si>
    <t>All users accessing the Staff Portal require their own user account and user license.</t>
  </si>
  <si>
    <t>The system shall allow data to be classified as sensitive or confidential information.</t>
  </si>
  <si>
    <t>POSSE does not store any sensitive or confidential data by default. If required/desired by the NLCC, field-level encryption is possible within POSSE at an additional cost of $5,500 per field. This encryption prevents unauthorized attempts to access encrypted data.  Data classification (e.g. public, private, sensitive/confidential) is assumed to be the responsibility of the NLCC.</t>
  </si>
  <si>
    <t>The system shall provide the ability to mask input fields for sensitive or confidential information.</t>
  </si>
  <si>
    <t>See response to requirement D.7.</t>
  </si>
  <si>
    <t>Error Handling</t>
  </si>
  <si>
    <t>The system shall provide minimal error information in the event of authentication failure (e.g., “login fail” instead of “user not found” or “password incorrect”).</t>
  </si>
  <si>
    <t>POSSE ABC provides minimal error information in the event of authentication failure.</t>
  </si>
  <si>
    <t>The system shall provide a protective measure to prevent, detect, and log unauthorized attempts to access the system (e.g., # of invalid login attempts).</t>
  </si>
  <si>
    <t>The system shall minimize exception handling information disclosure in case of an exception.</t>
  </si>
  <si>
    <t>The system shall return generic error messages to the client, to avoid disclosure of sensitive information.</t>
  </si>
  <si>
    <t>See response to requirement D.9.</t>
  </si>
  <si>
    <t>The system shall provide a graceful error-handling process and does not rely on internal server error handling process (e.g., IIS, Windows OS).</t>
  </si>
  <si>
    <t>The system shall log all errors that include severity, date/time, error description, and error codes.  Need the ability to clear system logs.</t>
  </si>
  <si>
    <t>The system should provide notifications (e.g., email, text, etc.) to assigned administrators for configurable severity error levels.</t>
  </si>
  <si>
    <t>The system shall have the ability to prevent, detect, and log unauthorized attempts to access information classified as sensitive or confidential data.</t>
  </si>
  <si>
    <t>The system shall provide configurable audit logging on transactions and activities a user may perform.</t>
  </si>
  <si>
    <t>POSSE ABC includes field-level audit trails that capture the user who performed an update, when it occurred, and what the previous and current values are. The POSSE ABC Staff Portal includes both a History Report and a Forensic Audit Report in applicable areas.</t>
  </si>
  <si>
    <t>The system shall, at a minimum, include the following attributes for each audit log record:  IP address, user account ID, date/time stamp, event source, device/browser information, the outcome of an event (success or failure), and any other supplemental information related to the event.</t>
  </si>
  <si>
    <t>See response to requirement D.17.</t>
  </si>
  <si>
    <t xml:space="preserve">The system shall provide the ability to send notifications (e.g., email, text) based on configurable audit log activity (e.g., system usage exceeds a certain threshold). </t>
  </si>
  <si>
    <t>POSSE ABC does include the ability to send notifications but such notifications are not built into the POSSE Audit function described in response to Requirement D.17.  Email Notifications can be configured based on NLCC business rules per our proposals included configuration allowances.</t>
  </si>
  <si>
    <t>The system shall prevent unauthorized modifications or deletions of audit log records.</t>
  </si>
  <si>
    <t>The system should provide reporting capability to query for audit log records matching specific criteria (e.g., audit logs for a specific user between certain dates).</t>
  </si>
  <si>
    <t>The system shall provide the canned reports such as error and exception reports, usage reports, etc.</t>
  </si>
  <si>
    <t>POSSE ABC does not include canned reports for errors, exceptions and usage. Computronix welcomes discussion with NLCC regarding specific reporting requirements.</t>
  </si>
  <si>
    <t>The system shall support session management across a web server load balanced environment.</t>
  </si>
  <si>
    <t>RBAC</t>
  </si>
  <si>
    <t xml:space="preserve">The system shall support Role-Based Access Control (RBAC) in managing user permissions.  </t>
  </si>
  <si>
    <t>The NLCC finance staff shall have specific permissions to configure fees, credits, etc.</t>
  </si>
  <si>
    <t>Fee Schedule configuration is done through the POSSE ABC Administrator menu. Credits are managed through financial adjustment permissions in the POSSE ABC Staff Portal.</t>
  </si>
  <si>
    <t>The NLCC cashiering staff shall have specific permissions to accept payments and process fees.</t>
  </si>
  <si>
    <t>The system shall provide granular access control to different types of data records based on the following permissions:
- Read
- Write
- Modify
- Delete</t>
  </si>
  <si>
    <t xml:space="preserve">The system shall support department-specific administrators to manage division-specific user groups and user accounts.  </t>
  </si>
  <si>
    <t>POSSE ABC includes pre-configured permissions for management of users permissions.</t>
  </si>
  <si>
    <t xml:space="preserve">The system shall allow NLCC users to have multiple roles in the system based on the division assigned.    </t>
  </si>
  <si>
    <t>Security</t>
  </si>
  <si>
    <t>The system shall not pass session identifiers in plain-text.</t>
  </si>
  <si>
    <t>The system shall not store any private or sensitive data in the error logs (e.g., passwords).</t>
  </si>
  <si>
    <t>The system shall encrypt any data classified as sensitive or confidential before persistence to a data store.</t>
  </si>
  <si>
    <t>The system shall not store customer financial information.</t>
  </si>
  <si>
    <t>The system shall not store database connection information, passwords, and any other sensitive credentials in plain text.</t>
  </si>
  <si>
    <t xml:space="preserve">The system shall support scanning of files for viruses and malware. </t>
  </si>
  <si>
    <t>The system shall allow an administrator to disable a user account.</t>
  </si>
  <si>
    <t>POSSE ABC supports inactivation of user accounts.</t>
  </si>
  <si>
    <t>The Customer Web Portal shall support multiple access authorization levels for different users, user groups, or roles.  Such as, anonymous users and read-only users who have increased privileges to data.</t>
  </si>
  <si>
    <t>The POSSE ABC Customer Portal is pre-configured to support unauthenticated access for limited functions including user registration, license search, complaint submission, and application protest submission.  Authenticated users have access to the Licensing, Brand Registration and Education module functionality available on the Customer Portal.  A third category of user is supported for 3rd party trainers to manage course offerings.</t>
  </si>
  <si>
    <t>The Customer Web Portal shall ensure session state is protected from unauthorized access.</t>
  </si>
  <si>
    <t>The Customer Web Portal shall ensure session identifiers are not passed in query strings and the system does not allow SQL injection, Cross-Site scripting, etc.</t>
  </si>
  <si>
    <t>The Customer Web Portal shall ensure temporary objects are removed from the system, database connections are closed, and memory is released.</t>
  </si>
  <si>
    <t>The Customer Web Portal ensures all input parameters are validated (including form fields, query strings, cookies, and HTTP headers).</t>
  </si>
  <si>
    <t xml:space="preserve">  The system shall support public certificates and pass all data over TLS (minimum of TLS 1.2). </t>
  </si>
  <si>
    <t>POSSE is currently complaint with TLS 1.2.</t>
  </si>
  <si>
    <t>The customer web portal shall be ADA WCAG 2.0 and Section 508 compliant.</t>
  </si>
  <si>
    <t>The POSSE ABC Customer Portal is compliant with WCAG 2.0 Level AA.</t>
  </si>
  <si>
    <t>The system shall have the ability to display the last date and time the user logged onto the system.</t>
  </si>
  <si>
    <t>E</t>
  </si>
  <si>
    <t>Business rules and configurations defined in the system shall be applied consistently on both desktop and mobile devices (defined once, enforced across all device platforms).</t>
  </si>
  <si>
    <t>POSSE Mobile is a separate application and is designed specifically for inspectors to use in the field to complete inspections.  It has a different set of business rules and configurations than the main POSSE ABC Staff Portal.</t>
  </si>
  <si>
    <t>Compatibility</t>
  </si>
  <si>
    <t>The system shall provide mobile access to desktop equivalent functions. (any exceptions needs to be identified).  Please describe what desktop functions do not work on the mobile app.</t>
  </si>
  <si>
    <t>The system shall support searching, filtering, and sorting of all system configured license types including links to related liquor license data.</t>
  </si>
  <si>
    <t>POSSE Mobile includes a License List (configured to be a subset of the active licenses available to an inspector while disconnected) and a License Search (access to full list of active licenses while connected).</t>
  </si>
  <si>
    <t>The system shall have the ability to access, view, and edit documents/files.</t>
  </si>
  <si>
    <t>POSSE Mobile can access and view documents that have been synchronized from the POSSE ABC Staff Portal based on document type mapping with the POSSE Mobile app.   Photos can be uploaded via the app as part of an inspection record.  Editing of documents is not supported in POSSE Mobile.</t>
  </si>
  <si>
    <t>The system shall support capturing and uploading images via mobile devices and the ability to link associated business license types.</t>
  </si>
  <si>
    <t>POSSE Mobile supports capture and upload of photos via the app as part of an inspection record.</t>
  </si>
  <si>
    <t>The system should support capturing and uploading videos, or any file types via mobile devices and the ability to link associated business license.</t>
  </si>
  <si>
    <t>POSSE Mobile does not currently support video files.</t>
  </si>
  <si>
    <t>The system shall support the ability to download a document in the field and markup the document, image, or draw a new document in the field.</t>
  </si>
  <si>
    <t>The POSSE ABC Staff Portal can be accessed from a laptop device in the field and supports download, edit, upload of new documents.</t>
  </si>
  <si>
    <t>The system shall support speech to text capability.</t>
  </si>
  <si>
    <t>The system should support capturing handwritten signatures on mobile devices.</t>
  </si>
  <si>
    <t>POSSE Mobile supports signature capture on completion of an inspection.</t>
  </si>
  <si>
    <t>The system shall support iOS and Windows mobile platform.</t>
  </si>
  <si>
    <t>POSSE Mobile is supported on iOS and Android devices with the app available for download in the Apple App Store and Google Play Store. Windows mobile is not supported.</t>
  </si>
  <si>
    <t xml:space="preserve">The system should provide the ability to operate in both connected (with the available network) and disconnected mode (without a network, with automatic data synchronization when the network is available).  </t>
  </si>
  <si>
    <t>POSSE Moble supports both connected and disconnected mode.</t>
  </si>
  <si>
    <t>The system should be able to cache data if connectivity is temporarily lost while in the field.</t>
  </si>
  <si>
    <t>POSSE Mobile caches data if connectivity is lost in the field.</t>
  </si>
  <si>
    <t>The system shall provide the ability to warn / notify mobile application and connectivity issues.</t>
  </si>
  <si>
    <t>POSSE Mobile will display a "Connection is Not Available" message if connectivity is lost.</t>
  </si>
  <si>
    <t>The system shall apply for security and access control permissions consistently on both desktop and mobile devices.</t>
  </si>
  <si>
    <t>POSSE Mobile uses the same security and access control as the POSSE ABC Staff Portal.  Integration with Azure AD or ADFS (version 2019 or above) is included.</t>
  </si>
  <si>
    <t>F</t>
  </si>
  <si>
    <t>AdHoc</t>
  </si>
  <si>
    <t xml:space="preserve">The system shall support configurable dashboards that may be used to display analytics (including geospatial data) for different users or user groups (e.g., customer, field staff, etc.).  </t>
  </si>
  <si>
    <t>POSSE Ad Hoc supports configurable dashboards. Geospatial data may be included if GIS attributes are synchronized to the POSSE ABC Reporting datamart.</t>
  </si>
  <si>
    <t xml:space="preserve">The system shall provide built-in ad-hoc reporting capabilities (e.g., the ability to run reports within the system with report parameters automatically passed to the report (if applicable)). </t>
  </si>
  <si>
    <t>POSSE Ad Hoc supports saving reports with pre-defined filters which are applied when the report is run.</t>
  </si>
  <si>
    <t xml:space="preserve">The system shall allow staff to drill into detailed data by clicking on a application or business license number.  </t>
  </si>
  <si>
    <t>POSSE Ad Hoc supports configuration of drill down in reports and charts.</t>
  </si>
  <si>
    <t>Communication</t>
  </si>
  <si>
    <t>The system shall support scheduled reports that are sent to specific users or user groups.  Reports to support multiple formats including PDFs, Excel, Word, CSV, XML, pipe delimited, etc.</t>
  </si>
  <si>
    <t>POSSE Ad Hoc supports scheduling reports to email to specific users. Report formats can include Word, Excel, PDF, CSV, XML, and JSON.</t>
  </si>
  <si>
    <t>The system shall fully support and integrate with Microsoft SQL Reporting Services, SSRS and OBIEE as the reporting platforms.</t>
  </si>
  <si>
    <t>G</t>
  </si>
  <si>
    <t>NLCC uses NE GIS services as a central GIS repository. The system shall provide the ability to support ESRI’s ArcGIS Server, ArcGIS Online, ArcGIS Enterprise, as the GIS software and to work with OCIO standard developer products to avoid redundant/unnecessary data entry or data conversion into the new system. The software must support current ESRI software.</t>
  </si>
  <si>
    <t>The system shall provide the ability to use existing topology and connectivity stored within OCIO GIS with full current ESRI functionality to avoid redundant/unnecessary data entry or data conversion.</t>
  </si>
  <si>
    <t>The system shall provide the ability to assign user and/or user group permissions to GIS map features, functionality, and services. This includes permission around GIS maps exposed to the Public Portal.</t>
  </si>
  <si>
    <t>The system shall have the ability to search and retrieve address information from central OCIO GIS system.</t>
  </si>
  <si>
    <t>The system shall have the ability to display a location on a map based on GIS location or coordinates.</t>
  </si>
  <si>
    <t>The POSSE Map Viewer supports this.</t>
  </si>
  <si>
    <t>The System shall have the ability to associate non-addressable based locations (e.g., alcohol brand territories).</t>
  </si>
  <si>
    <t xml:space="preserve">The System shall have the ability to select map objects real-time and retrieve and overlay data attribute information from NLCC GIS System that are pertinent to the application/license (e.g., alcohol brand territories).  </t>
  </si>
  <si>
    <t>See response to requirement G.6.</t>
  </si>
  <si>
    <t>The System shall support geographical proximity alerts that check geographical surroundings to inform whether or not the license conforms to the NLCC’s business rules.</t>
  </si>
  <si>
    <t>The System shall support geospatial querying and display results in a map view.</t>
  </si>
  <si>
    <t>The system shall provide new layers and fields published by the OCIO system.</t>
  </si>
  <si>
    <t>The system shall provide the ability for users to zoom in/out and pan in Map view.</t>
  </si>
  <si>
    <t>The POSSE Map Viewer supports zoom and pan functions.</t>
  </si>
  <si>
    <t>The system shall provide the ability to display GIS attributes by unique entity or ranges.</t>
  </si>
  <si>
    <t>The POSSE Map Viewer supports the identify function, displaying GIS attributes for the selected geospatial reference (e.g., e.g. License)</t>
  </si>
  <si>
    <t>The system shall provide the ability to perform basic map viewing functions including display, drill-down, query, and analyze dynamic map data in Map view.</t>
  </si>
  <si>
    <t>The system shall provide the ability to print maps in Map view and export to NLCC template which is PDF.</t>
  </si>
  <si>
    <t>The system should allow for point-and-click and area sketch location selection for service events that do not directly correspond to an address.</t>
  </si>
  <si>
    <t>While the POSSE Map viewer can be configured to provide map edit/selection capabilities, this effort has not been included in our proposal as this requirement is optional.</t>
  </si>
  <si>
    <t xml:space="preserve">The system shall have the ability to push NLCC data to the GIS system. </t>
  </si>
  <si>
    <t xml:space="preserve">The system shall have the ability to push Liquor License data to the GIS system.  </t>
  </si>
  <si>
    <t>See response to requirement G.16.</t>
  </si>
  <si>
    <t>System/Interface</t>
  </si>
  <si>
    <t>Description</t>
  </si>
  <si>
    <t>(I)nterface, (R)eplace, (E)ither</t>
  </si>
  <si>
    <t>Real-Time or Batch</t>
  </si>
  <si>
    <t>One-Way or Two-Way</t>
  </si>
  <si>
    <t>H</t>
  </si>
  <si>
    <t>The system shall be capable of integrating using standards-based, web services.</t>
  </si>
  <si>
    <t>POSSE APIs can be used to integrate with other systems using web services.</t>
  </si>
  <si>
    <t>The customer web portal shall provide and support RESTful web services or Custom API's that provide secure invoking and logging for invalid attempts.</t>
  </si>
  <si>
    <t>OnBase Enterprise Content Management System</t>
  </si>
  <si>
    <t xml:space="preserve">OnBase is the electronic Enterprise Content Management System and NLCC desires a real-time integration between the two systems that allows all document types (image, word, excel, pdf, etc.) to be posted and retrieved from OnBase. The OnBase system will function as the system of record for all CAMP document storage. 
This system has been configured to process Special Designated Licenses (SDLs) for NLCC but this business process will be consolidated with the rest of NLCC’s licensing and permitting processes and handled by the future state solution. </t>
  </si>
  <si>
    <t>I</t>
  </si>
  <si>
    <t>JD Edwards (E1)</t>
  </si>
  <si>
    <t>JD Edwards is the NLCC financial system of record.  NLCC intends  to have CAMP and JD Edwards system integrate whereas data is manually entered between the two systems, currently.  NLCC intends to leverage multiple batch interfaces: 
1.  Need a nightly batch that posts daily payments received to JD Edwards by General Ledger account numbers. Required fields are transmitted to E1 to create a journal entry.
2.  Need a monthly batch that posts a summary of all payments to proper GL accounts.</t>
  </si>
  <si>
    <t>Nightly and Monthly flat files will be created from POSSE ABC for integration with JD Edwards.</t>
  </si>
  <si>
    <t>PayPort</t>
  </si>
  <si>
    <t xml:space="preserve">This is the payment portal leveraged across Nebraska state agencies. This system is used for debit/credit payments and resides on the Nebraska Interactive website. </t>
  </si>
  <si>
    <t>Nebraska Interactive</t>
  </si>
  <si>
    <t xml:space="preserve">Responsible for NLCC’s public facing website responsible for handling ACH payments. </t>
  </si>
  <si>
    <t>Civix</t>
  </si>
  <si>
    <t>Civix is a system leveraged by Nebraska’s Office of the Secretary of State. NLCC uses this system to ensure business have an active corporation status registered with the State. The system must be able to validate license status with the Secretary of State at the time of application. </t>
  </si>
  <si>
    <t>GIS - ESRI</t>
  </si>
  <si>
    <t>NLCC intends to have the address and property information populated by OCIO's central GIS repository. The interface must also allow liquor licenses / permits to be displayed geospatially on the map.</t>
  </si>
  <si>
    <t>POSSE ABC allows for users to have a digital signature imaged associated with their user account. This signature can be applied to Word Templates that users generate in the Staff Portal and when editing is completed, the user can "Sign and Save" the document which adds the signature image (if desired) and converts the word document to a static PDF, preventing further edits.  Additionally, POSSE Mobile includes signature capture when completing an inspection.</t>
  </si>
  <si>
    <t>See response to B.9.  As this requirement is optional, we have not included any special provisions for the use cases requiring large file transfers.</t>
  </si>
  <si>
    <t>Computronix has included effort to implement field-level encryption of up to three fields (e.g., FID #, Sales Tax #, SSN) and logging is incorporated in to the implementation for how users may access this information.</t>
  </si>
  <si>
    <t>POSSE ABC's Reporting Datamart is implemented on an Oracle database and can allow connection to NLCCs reporting tools able to connect with this database.</t>
  </si>
  <si>
    <t>POSSE ABC is deployed on an Oracle database.</t>
  </si>
  <si>
    <t>All data is stored within the POSSE ABC database with the exception of documents which will synchronize to OnBase.</t>
  </si>
  <si>
    <t>POSSE ABC stores configuration data in separate database schema and tables from business data.</t>
  </si>
  <si>
    <t>This functionality is met using the 1) POSSE ABC Staff Portal and 2) POSSE ABC Customer Portal.</t>
  </si>
  <si>
    <t>POSSE APIs support data import capabilities from external data sources; however, such imports are to be defined as interfaces. Please refer to tab H. Systems-interfaces for the interfaces included in this proposal.</t>
  </si>
  <si>
    <t>The POSSE ABC Staff Portal supports export of all search results to Microsoft Excel.  POSSE Ad Hoc supports data exports to several file types.
POSSE APIs support data export capabilities; however, such exports are to be defined as interfaces. Please refer to tab H. Systems-interfaces for the interfaces included in this proposal.</t>
  </si>
  <si>
    <t>POSSE ABC supports the ability to reposition and rename field labels, remove or turn off unused fields, and add custom-defined fields using the Stage Configuration tool.  Please refer to our proposed configuration allowances for the number of field changes included in this proposal.</t>
  </si>
  <si>
    <t>POSSE ABC supports the configuration of business rules.  The  Administrator menu allows Staff to define many business rules (e.g., license expiration logic).  Please refer to the proposed configuration allowances for the number of business rules in addition to the pre-configured POSSE ABC product, included in this proposal.</t>
  </si>
  <si>
    <t>POSSE ABC manages configuration changes in change sets which are migrated between environments using the Marshal application.</t>
  </si>
  <si>
    <t>POSSE ABC's role-based security also applies to documents.</t>
  </si>
  <si>
    <t>POSSE ABC can accommodate files with no specific limit; however, as a web-based system, consideration for users bandwidth and latency should be considered for file uploads.</t>
  </si>
  <si>
    <t>POSSE ABC workflow tasks capture created date and completion date. This can be reported on through POSSE Ad Hoc.</t>
  </si>
  <si>
    <t>POSSE supports the configuration of business rules.  The  Administrator menu allows Staff to define many business rules (e.g., license expiration logic) which apply to both the Staff Portal and Customer Portal where applicable.  Please refer to the proposed configuration allowances for the number of business rules in addition to the pre-configured POSSE ABC product, included in this proposal.</t>
  </si>
  <si>
    <t>POSSE ABC supports the configuration of business rules.  The  Administrator menu allows Staff to define many business rules (e.g., license expiration logic, fee schedules, etc.) which apply to both the Staff Portal and Customer Portal where applicable.  Please refer to the proposed configuration allowances for the number of business rules in addition to the pre-configured POSSE ABC product, included in this proposal.</t>
  </si>
  <si>
    <t>The POSSE ABC Customer Portal is WCAG Level 2.0 AA complaint. It supports multi-lingual capabilities but does not allow users to set font size or colors.  English is included in this proposal. Translation tools can be provided (export/import of .po files) for the NLCC to implement other translations if desired.</t>
  </si>
  <si>
    <t>Computronix has included integration with Active Directory for NLCC password policy enforcement.</t>
  </si>
  <si>
    <t>The POSSE Map Viewer can consume Esri feature services.</t>
  </si>
  <si>
    <t>POSSE ABC will geocode Licenses using the NLCC's Esri locator service.  Map searching by address will also utilize this service.</t>
  </si>
  <si>
    <t>The POSSE ABC Map viewer can display other feature services (e.g. alcohol brand territories) overlayed with license locations.  Additionally, the POSSE GIS Listener can query the features services for GIS attributes without the visual map interface.</t>
  </si>
  <si>
    <t xml:space="preserve">POSSE ABC security can be implemented for controlling which users have access to the POSSE Map Viewer integration </t>
  </si>
  <si>
    <t>The POSSE Map Viewer is based on the Esri javascript APIs and supports basic map viewing functions.</t>
  </si>
  <si>
    <t>The POSSE Map Viewer is based on the Esri javascript APIs and supports basic map functions including printing.</t>
  </si>
  <si>
    <t>POSSE can push information from POSSE ABC to Esri saving information in an editable feature service. The functionality  to push Liquor License locations to Esri is included in this proposal.</t>
  </si>
  <si>
    <t>Integration with Active Directory for Staff Portal authentication and with OAuth/OpenID Connect for Customer Portal authentication is included in this proposal.</t>
  </si>
  <si>
    <t>Integration with OnBase is included in this proposal. POSSE ABC will push documents uploaded into the system to OnBase on a scheduled basis, maintaining a pointer to the document. End Users will not be aware of where the file is physically located.</t>
  </si>
  <si>
    <t>Integration with PayPort and the POSSE ABC Customer Portal is included in this proposal.</t>
  </si>
  <si>
    <t>Integration with Nebraska Interactive and the POSSE ABC Customer Portal is included in this proposal.</t>
  </si>
  <si>
    <t>Integration with Civix via webservice from the POSSE ABC Staff Portal during the Application review workflow tasks is included in this proposal.</t>
  </si>
  <si>
    <t>POSSE ABC does not store any sensitive or confidential data by default. If required/desired by the NLCC, field-level encryption is possible within POSSE at an additional cost per field. This encryption prevents unauthorized attempts to access encrypted data.  Data classification (e.g. public, private, sensitive/confidential) is assumed to be the responsibility of the NLCC.</t>
  </si>
  <si>
    <t>POSSE does not store any sensitive or confidential data by default. If required/desired by the NLCC, field-level encryption is possible within POSSE at an additional cost per field. This encryption prevents unauthorized attempts to access encrypted data.  Data classification (e.g. public, private, sensitive/confidential) is assumed to be the responsibility of the NLCC.</t>
  </si>
  <si>
    <t>POSSE supports upgrades that do not require NLCC staff to reconfigure the system. Occasionally, feature deprecations or technology updates do require some configuration, but this does not apply to the entire configuration of the system, and deprecations are communicated well in advance of actual removal from the product.</t>
  </si>
  <si>
    <t>The POSSE ABC Customer Portal provides a session message to users for upcoming system maintenance outages.</t>
  </si>
  <si>
    <t>POSSE Mobile supports speech to text.</t>
  </si>
  <si>
    <t>Integration with Esri ArcGIS is included using the POSSE Map Viewer integrated into the POSSE ABC Staff Portal and Customer Poral. License locations will be geocoded using NLCCs locater service.</t>
  </si>
  <si>
    <t>The POSSE Map Viewer is based on Esri's javascript APIs.</t>
  </si>
  <si>
    <t>Computronix standard Recovery Time Objective (RTO) is 48 hours with a Recovery Point Objective (RPO) of 4 hours, although we can achieve a shorter recovery time if there is no need to immediately recreate all interfaces. Computronix welcomes discussion with the NLCC to clarify pricing for improving upon these service levels.</t>
  </si>
  <si>
    <t>The POSSE ABC Customer Portal menu includes a "Contact Us" link which is configured to navigate to the NLCC  online web help portal (external to POSSE ABC)</t>
  </si>
  <si>
    <t>POSSE Mobile is a separate application and is designed specifically for inspectors to use in the field to complete inspections.  Inspection Types, Default Inspection Assignments, and Inspection Checklists are common configuration items that apply to both the POSSE ABC Staff Portal and POSSE Mobile inspection functionality.</t>
  </si>
  <si>
    <t>Computronix has included integration with Active Directory which is responsible for tracking authentication attempts.</t>
  </si>
  <si>
    <t>Computronix standard RTO is 48 hours with anRPO of 4 hours, although we can achieve a shorter recovery time if there is no need to immediately recreate all interfaces. Computronix welcomes discussion with the NLCC to clarify pricing for improving upon these service levels.</t>
  </si>
  <si>
    <t>POSSE ABC stores documents in native file formats and users may open files with the default file type viewer (e.g., Adobe for .pdf, Word for .docx,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</si>
</sst>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b/>
      <sz val="26"/>
      <color theme="1"/>
      <name val="Calibri"/>
      <family val="2"/>
      <scheme val="minor"/>
    </font>
    <font>
      <sz val="11"/>
      <color rgb="FF0070C0"/>
      <name val="Calibri"/>
      <family val="2"/>
      <scheme val="minor"/>
    </font>
    <font>
      <b/>
      <sz val="11"/>
      <color theme="0"/>
      <name val="Calibri"/>
      <family val="2"/>
      <scheme val="minor"/>
    </font>
    <font>
      <b/>
      <sz val="9"/>
      <color theme="0"/>
      <name val="Arial"/>
      <family val="2"/>
    </font>
    <font>
      <sz val="9"/>
      <color theme="1"/>
      <name val="Arial"/>
      <family val="2"/>
    </font>
    <font>
      <sz val="9"/>
      <color rgb="FF000000"/>
      <name val="Arial"/>
      <family val="2"/>
    </font>
    <font>
      <sz val="9"/>
      <name val="Arial"/>
      <family val="2"/>
    </font>
    <font>
      <u/>
      <sz val="11"/>
      <color theme="10"/>
      <name val="Calibri"/>
      <family val="2"/>
      <scheme val="minor"/>
    </font>
    <font>
      <b/>
      <sz val="9"/>
      <color theme="1"/>
      <name val="Arial"/>
      <family val="2"/>
    </font>
    <font>
      <sz val="9"/>
      <color theme="1"/>
      <name val="Calibri"/>
      <family val="2"/>
      <scheme val="minor"/>
    </font>
    <font>
      <sz val="9"/>
      <color rgb="FFFF0000"/>
      <name val="Arial"/>
      <family val="2"/>
    </font>
    <font>
      <sz val="11"/>
      <color rgb="FFFF0000"/>
      <name val="Calibri"/>
      <family val="2"/>
      <scheme val="minor"/>
    </font>
    <font>
      <sz val="11"/>
      <name val="Calibri"/>
      <family val="2"/>
      <scheme val="minor"/>
    </font>
    <font>
      <b/>
      <sz val="11"/>
      <name val="Calibri"/>
      <family val="2"/>
      <scheme val="minor"/>
    </font>
    <font>
      <b/>
      <u/>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1"/>
        <bgColor indexed="64"/>
      </patternFill>
    </fill>
    <fill>
      <patternFill patternType="solid">
        <fgColor theme="8"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cellStyleXfs>
  <cellXfs count="104">
    <xf numFmtId="0" fontId="0" fillId="0" borderId="0" xfId="0"/>
    <xf numFmtId="0" fontId="0" fillId="2" borderId="0" xfId="0" applyFill="1"/>
    <xf numFmtId="0" fontId="2" fillId="2" borderId="0" xfId="0" applyFont="1" applyFill="1"/>
    <xf numFmtId="0" fontId="4" fillId="2" borderId="0" xfId="0" applyFont="1" applyFill="1"/>
    <xf numFmtId="0" fontId="3" fillId="2" borderId="0" xfId="0" applyFont="1" applyFill="1" applyAlignment="1">
      <alignment vertical="center"/>
    </xf>
    <xf numFmtId="0" fontId="1" fillId="2" borderId="0" xfId="0" applyFont="1" applyFill="1"/>
    <xf numFmtId="0" fontId="0" fillId="2" borderId="0" xfId="0" applyFill="1" applyAlignment="1">
      <alignment vertical="top" wrapText="1"/>
    </xf>
    <xf numFmtId="0" fontId="0" fillId="2" borderId="0" xfId="0" applyFill="1" applyAlignment="1">
      <alignment horizontal="center" vertical="top" wrapText="1"/>
    </xf>
    <xf numFmtId="0" fontId="8" fillId="0" borderId="0" xfId="0" applyFont="1"/>
    <xf numFmtId="0" fontId="8" fillId="2" borderId="1" xfId="0" applyFont="1" applyFill="1" applyBorder="1" applyAlignment="1">
      <alignment horizontal="center" vertical="center"/>
    </xf>
    <xf numFmtId="0" fontId="8" fillId="0" borderId="0" xfId="0" applyFont="1" applyAlignment="1">
      <alignment horizontal="center"/>
    </xf>
    <xf numFmtId="0" fontId="8" fillId="0" borderId="1" xfId="0" applyFont="1" applyBorder="1" applyAlignment="1">
      <alignment vertical="center" wrapText="1"/>
    </xf>
    <xf numFmtId="0" fontId="10" fillId="0" borderId="1" xfId="0" applyFont="1" applyBorder="1" applyAlignment="1">
      <alignment vertical="center" wrapText="1"/>
    </xf>
    <xf numFmtId="0" fontId="8" fillId="0" borderId="1" xfId="0" applyFont="1" applyBorder="1" applyAlignment="1">
      <alignment horizontal="center" vertical="center"/>
    </xf>
    <xf numFmtId="0" fontId="9" fillId="0" borderId="1" xfId="0" applyFont="1" applyBorder="1" applyAlignment="1">
      <alignment vertical="center" wrapText="1"/>
    </xf>
    <xf numFmtId="0" fontId="8" fillId="0" borderId="1" xfId="0" applyFont="1" applyBorder="1" applyAlignment="1">
      <alignment wrapText="1"/>
    </xf>
    <xf numFmtId="0" fontId="13" fillId="0" borderId="1" xfId="0" applyFont="1" applyBorder="1" applyAlignment="1">
      <alignment horizontal="center" vertical="center" wrapText="1"/>
    </xf>
    <xf numFmtId="0" fontId="7" fillId="3" borderId="1" xfId="0" applyFont="1" applyFill="1" applyBorder="1" applyAlignment="1">
      <alignment horizontal="center" wrapText="1"/>
    </xf>
    <xf numFmtId="0" fontId="5" fillId="3" borderId="0" xfId="0" applyFont="1" applyFill="1"/>
    <xf numFmtId="0" fontId="8" fillId="2" borderId="1" xfId="0" applyFont="1" applyFill="1" applyBorder="1" applyAlignment="1">
      <alignment vertical="center" wrapText="1"/>
    </xf>
    <xf numFmtId="0" fontId="9" fillId="2" borderId="1" xfId="0" applyFont="1" applyFill="1" applyBorder="1" applyAlignment="1">
      <alignment horizontal="left" vertical="center" wrapText="1" indent="1" readingOrder="1"/>
    </xf>
    <xf numFmtId="0" fontId="8" fillId="0" borderId="1" xfId="0" applyFont="1" applyBorder="1" applyAlignment="1">
      <alignment vertical="center"/>
    </xf>
    <xf numFmtId="0" fontId="8" fillId="0" borderId="0" xfId="0" applyFont="1" applyAlignment="1">
      <alignment vertical="center"/>
    </xf>
    <xf numFmtId="0" fontId="9" fillId="0" borderId="1" xfId="0" applyFont="1" applyBorder="1" applyAlignment="1">
      <alignment horizontal="left" vertical="center" wrapText="1" indent="1" readingOrder="1"/>
    </xf>
    <xf numFmtId="0" fontId="8" fillId="2" borderId="4" xfId="0"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vertical="center" wrapText="1"/>
    </xf>
    <xf numFmtId="0" fontId="7" fillId="3" borderId="2" xfId="0" applyFont="1" applyFill="1" applyBorder="1" applyAlignment="1">
      <alignment horizontal="center"/>
    </xf>
    <xf numFmtId="0" fontId="8" fillId="0" borderId="1" xfId="0" applyFont="1" applyBorder="1" applyAlignment="1">
      <alignment horizontal="left" vertical="center" indent="1"/>
    </xf>
    <xf numFmtId="0" fontId="8" fillId="0" borderId="1" xfId="0" applyFont="1" applyBorder="1" applyAlignment="1">
      <alignment horizontal="left" vertical="center"/>
    </xf>
    <xf numFmtId="0" fontId="8" fillId="5" borderId="1" xfId="0" applyFont="1" applyFill="1" applyBorder="1"/>
    <xf numFmtId="0" fontId="8" fillId="0" borderId="2" xfId="0" applyFont="1" applyBorder="1" applyAlignment="1">
      <alignment horizontal="center" vertical="center"/>
    </xf>
    <xf numFmtId="0" fontId="8" fillId="0" borderId="2" xfId="0" applyFont="1" applyBorder="1" applyAlignment="1">
      <alignment vertical="center" wrapText="1"/>
    </xf>
    <xf numFmtId="0" fontId="6" fillId="2" borderId="0" xfId="0" applyFont="1" applyFill="1" applyAlignment="1">
      <alignment horizontal="center" vertical="top" wrapText="1"/>
    </xf>
    <xf numFmtId="0" fontId="7" fillId="3" borderId="1" xfId="0" applyFont="1" applyFill="1" applyBorder="1" applyAlignment="1">
      <alignment horizontal="center"/>
    </xf>
    <xf numFmtId="0" fontId="11" fillId="2" borderId="0" xfId="1" applyFill="1" applyBorder="1" applyAlignment="1">
      <alignment vertical="top" wrapText="1"/>
    </xf>
    <xf numFmtId="0" fontId="6" fillId="2" borderId="0" xfId="0" applyFont="1" applyFill="1" applyAlignment="1">
      <alignment vertical="center" wrapText="1"/>
    </xf>
    <xf numFmtId="0" fontId="1" fillId="2" borderId="0" xfId="0" applyFont="1" applyFill="1" applyAlignment="1">
      <alignment vertical="top" wrapText="1"/>
    </xf>
    <xf numFmtId="0" fontId="0" fillId="2" borderId="1" xfId="0" applyFill="1" applyBorder="1" applyAlignment="1">
      <alignment vertical="top" wrapText="1"/>
    </xf>
    <xf numFmtId="0" fontId="6" fillId="7" borderId="1" xfId="0" applyFont="1" applyFill="1" applyBorder="1" applyAlignment="1">
      <alignment horizontal="center" vertical="top" wrapText="1"/>
    </xf>
    <xf numFmtId="0" fontId="8" fillId="5" borderId="0" xfId="0" applyFont="1" applyFill="1"/>
    <xf numFmtId="0" fontId="8" fillId="5" borderId="0" xfId="0" applyFont="1" applyFill="1" applyAlignment="1">
      <alignment horizontal="right"/>
    </xf>
    <xf numFmtId="0" fontId="8" fillId="5" borderId="0" xfId="0" applyFont="1" applyFill="1" applyAlignment="1">
      <alignment horizontal="center"/>
    </xf>
    <xf numFmtId="0" fontId="15" fillId="2" borderId="0" xfId="0" applyFont="1" applyFill="1"/>
    <xf numFmtId="0" fontId="7" fillId="3" borderId="1" xfId="0" applyFont="1" applyFill="1" applyBorder="1" applyAlignment="1">
      <alignment horizontal="center" textRotation="70"/>
    </xf>
    <xf numFmtId="0" fontId="7" fillId="3" borderId="1" xfId="0" applyFont="1" applyFill="1" applyBorder="1" applyAlignment="1">
      <alignment textRotation="70"/>
    </xf>
    <xf numFmtId="0" fontId="7" fillId="3" borderId="1" xfId="0" applyFont="1" applyFill="1" applyBorder="1" applyAlignment="1">
      <alignment textRotation="70" wrapText="1"/>
    </xf>
    <xf numFmtId="0" fontId="7" fillId="3" borderId="1" xfId="0" applyFont="1" applyFill="1" applyBorder="1" applyAlignment="1">
      <alignment horizontal="center" textRotation="70"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xf>
    <xf numFmtId="0" fontId="10" fillId="0" borderId="3" xfId="0" applyFont="1" applyBorder="1" applyAlignment="1">
      <alignment horizontal="left" vertical="center" wrapText="1" indent="1" readingOrder="1"/>
    </xf>
    <xf numFmtId="0" fontId="10" fillId="0" borderId="1" xfId="0" applyFont="1" applyBorder="1" applyAlignment="1">
      <alignment horizontal="left" vertical="center" wrapText="1" indent="1" readingOrder="1"/>
    </xf>
    <xf numFmtId="0" fontId="10"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1" xfId="0" applyFont="1" applyFill="1" applyBorder="1" applyAlignment="1">
      <alignment horizontal="left" vertical="center" wrapText="1" indent="1" readingOrder="1"/>
    </xf>
    <xf numFmtId="0" fontId="7" fillId="0" borderId="0" xfId="0" applyFont="1" applyAlignment="1">
      <alignment horizontal="center" textRotation="70" wrapText="1"/>
    </xf>
    <xf numFmtId="0" fontId="7" fillId="0" borderId="0" xfId="0" applyFont="1" applyAlignment="1">
      <alignment textRotation="70" wrapText="1"/>
    </xf>
    <xf numFmtId="0" fontId="8" fillId="5" borderId="1" xfId="0" applyFont="1" applyFill="1" applyBorder="1" applyAlignment="1">
      <alignment horizontal="left"/>
    </xf>
    <xf numFmtId="0" fontId="8" fillId="0" borderId="8"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2" borderId="1" xfId="0" applyFont="1" applyFill="1" applyBorder="1" applyAlignment="1" applyProtection="1">
      <alignment horizontal="center" vertical="center"/>
      <protection locked="0"/>
    </xf>
    <xf numFmtId="0" fontId="14"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wrapText="1"/>
      <protection locked="0"/>
    </xf>
    <xf numFmtId="0" fontId="12" fillId="0" borderId="1" xfId="0" applyFont="1" applyBorder="1" applyAlignment="1" applyProtection="1">
      <alignment horizontal="center" vertical="center"/>
      <protection locked="0"/>
    </xf>
    <xf numFmtId="0" fontId="8" fillId="0" borderId="10" xfId="0" applyFont="1" applyBorder="1"/>
    <xf numFmtId="0" fontId="10" fillId="0" borderId="1" xfId="0" applyFont="1" applyBorder="1" applyAlignment="1" applyProtection="1">
      <alignment horizontal="left" vertical="center" wrapText="1"/>
      <protection locked="0"/>
    </xf>
    <xf numFmtId="0" fontId="10" fillId="0" borderId="1" xfId="0" applyFont="1" applyBorder="1" applyAlignment="1" applyProtection="1">
      <alignment vertical="center" wrapText="1"/>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protection locked="0"/>
    </xf>
    <xf numFmtId="0" fontId="11" fillId="2" borderId="0" xfId="1" applyFill="1" applyBorder="1" applyAlignment="1">
      <alignment horizontal="left" vertical="top" wrapText="1"/>
    </xf>
    <xf numFmtId="0" fontId="1" fillId="2" borderId="0" xfId="0" applyFont="1" applyFill="1" applyAlignment="1">
      <alignment horizontal="right" vertical="top" wrapText="1"/>
    </xf>
    <xf numFmtId="0" fontId="6" fillId="2" borderId="0" xfId="0" applyFont="1" applyFill="1" applyAlignment="1">
      <alignment horizontal="center" vertical="center" wrapText="1"/>
    </xf>
    <xf numFmtId="0" fontId="6" fillId="2" borderId="0" xfId="0" applyFont="1" applyFill="1" applyAlignment="1">
      <alignment horizontal="center" vertical="top" wrapText="1"/>
    </xf>
    <xf numFmtId="0" fontId="16" fillId="2" borderId="0" xfId="0" applyFont="1" applyFill="1" applyAlignment="1">
      <alignment horizontal="left" vertical="top" wrapText="1"/>
    </xf>
    <xf numFmtId="0" fontId="11" fillId="2" borderId="4" xfId="1" applyFill="1" applyBorder="1" applyAlignment="1">
      <alignment horizontal="left" vertical="top" wrapText="1"/>
    </xf>
    <xf numFmtId="0" fontId="11" fillId="2" borderId="12" xfId="1" applyFill="1" applyBorder="1" applyAlignment="1">
      <alignment horizontal="left" vertical="top" wrapText="1"/>
    </xf>
    <xf numFmtId="0" fontId="11" fillId="2" borderId="5" xfId="1" applyFill="1" applyBorder="1" applyAlignment="1">
      <alignment horizontal="left" vertical="top" wrapText="1"/>
    </xf>
    <xf numFmtId="0" fontId="1" fillId="2" borderId="4" xfId="0" applyFont="1" applyFill="1" applyBorder="1" applyAlignment="1">
      <alignment horizontal="right" vertical="top" wrapText="1"/>
    </xf>
    <xf numFmtId="0" fontId="1" fillId="2" borderId="12" xfId="0" applyFont="1" applyFill="1" applyBorder="1" applyAlignment="1">
      <alignment horizontal="right" vertical="top" wrapText="1"/>
    </xf>
    <xf numFmtId="0" fontId="1" fillId="2" borderId="5" xfId="0" applyFont="1" applyFill="1" applyBorder="1" applyAlignment="1">
      <alignment horizontal="right" vertical="top" wrapText="1"/>
    </xf>
    <xf numFmtId="0" fontId="6" fillId="7" borderId="4" xfId="0" applyFont="1" applyFill="1" applyBorder="1" applyAlignment="1">
      <alignment horizontal="center" vertical="top" wrapText="1"/>
    </xf>
    <xf numFmtId="0" fontId="6" fillId="7" borderId="12" xfId="0" applyFont="1" applyFill="1" applyBorder="1" applyAlignment="1">
      <alignment horizontal="center" vertical="top" wrapText="1"/>
    </xf>
    <xf numFmtId="0" fontId="6" fillId="7" borderId="5" xfId="0" applyFont="1" applyFill="1" applyBorder="1" applyAlignment="1">
      <alignment horizontal="center" vertical="top" wrapTex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7" fillId="3" borderId="1" xfId="0" applyFont="1" applyFill="1" applyBorder="1" applyAlignment="1">
      <alignment horizontal="center"/>
    </xf>
    <xf numFmtId="0" fontId="7" fillId="6" borderId="0" xfId="0" applyFont="1" applyFill="1" applyAlignment="1">
      <alignment horizontal="center" vertical="center"/>
    </xf>
    <xf numFmtId="0" fontId="8" fillId="0" borderId="10" xfId="0" applyFont="1" applyBorder="1" applyAlignment="1">
      <alignment horizont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5" borderId="1" xfId="0" applyFont="1" applyFill="1" applyBorder="1" applyAlignment="1">
      <alignment horizontal="left"/>
    </xf>
    <xf numFmtId="0" fontId="8" fillId="0" borderId="1" xfId="0" applyFont="1" applyBorder="1"/>
    <xf numFmtId="0" fontId="8" fillId="0" borderId="0" xfId="0" applyFont="1" applyFill="1" applyAlignment="1">
      <alignment wrapText="1"/>
    </xf>
    <xf numFmtId="0" fontId="0" fillId="0" borderId="1" xfId="0" applyBorder="1" applyAlignment="1">
      <alignment wrapText="1"/>
    </xf>
  </cellXfs>
  <cellStyles count="2">
    <cellStyle name="Hyperlink" xfId="1" builtinId="8"/>
    <cellStyle name="Normal" xfId="0" builtinId="0"/>
  </cellStyles>
  <dxfs count="1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F5607-1C0A-4A14-B081-6F0FE5E26CC7}">
  <sheetPr>
    <pageSetUpPr fitToPage="1"/>
  </sheetPr>
  <dimension ref="A1:O26"/>
  <sheetViews>
    <sheetView zoomScaleNormal="100" workbookViewId="0">
      <selection activeCell="E11" sqref="E11:N11"/>
    </sheetView>
  </sheetViews>
  <sheetFormatPr defaultRowHeight="14.5" x14ac:dyDescent="0.35"/>
  <cols>
    <col min="1" max="1" width="4.453125" customWidth="1"/>
    <col min="4" max="4" width="4" customWidth="1"/>
    <col min="7" max="7" width="10.7265625" customWidth="1"/>
    <col min="11" max="11" width="11.453125" customWidth="1"/>
    <col min="12" max="12" width="10.453125" customWidth="1"/>
    <col min="13" max="14" width="9.81640625" customWidth="1"/>
    <col min="15" max="15" width="10" customWidth="1"/>
  </cols>
  <sheetData>
    <row r="1" spans="1:15" ht="6.75" customHeight="1" x14ac:dyDescent="0.35">
      <c r="A1" s="1"/>
      <c r="B1" s="1"/>
      <c r="C1" s="1"/>
      <c r="D1" s="1"/>
      <c r="E1" s="1"/>
      <c r="F1" s="1"/>
      <c r="G1" s="1"/>
      <c r="H1" s="1"/>
      <c r="I1" s="1"/>
      <c r="J1" s="1"/>
      <c r="K1" s="1"/>
      <c r="L1" s="1"/>
      <c r="M1" s="1"/>
      <c r="N1" s="1"/>
      <c r="O1" s="1"/>
    </row>
    <row r="2" spans="1:15" ht="9.75" hidden="1" customHeight="1" x14ac:dyDescent="0.35">
      <c r="A2" s="1"/>
      <c r="B2" s="1"/>
      <c r="C2" s="1"/>
      <c r="D2" s="1"/>
      <c r="E2" s="1"/>
      <c r="F2" s="1"/>
      <c r="G2" s="1"/>
      <c r="H2" s="1"/>
      <c r="I2" s="1"/>
      <c r="J2" s="1"/>
      <c r="K2" s="1"/>
      <c r="L2" s="1"/>
      <c r="M2" s="1"/>
      <c r="N2" s="1"/>
      <c r="O2" s="1"/>
    </row>
    <row r="3" spans="1:15" x14ac:dyDescent="0.35">
      <c r="A3" s="1"/>
      <c r="B3" s="1"/>
      <c r="C3" s="1"/>
      <c r="D3" s="1"/>
      <c r="E3" s="1"/>
      <c r="F3" s="1"/>
      <c r="G3" s="1"/>
      <c r="H3" s="1"/>
      <c r="I3" s="1"/>
      <c r="J3" s="1"/>
      <c r="K3" s="1"/>
      <c r="L3" s="1"/>
      <c r="M3" s="1"/>
      <c r="N3" s="1"/>
      <c r="O3" s="1"/>
    </row>
    <row r="4" spans="1:15" ht="26" x14ac:dyDescent="0.6">
      <c r="A4" s="1"/>
      <c r="B4" s="1"/>
      <c r="C4" s="1"/>
      <c r="D4" s="1"/>
      <c r="E4" s="2" t="s">
        <v>0</v>
      </c>
      <c r="F4" s="1"/>
      <c r="G4" s="1"/>
      <c r="H4" s="1"/>
      <c r="I4" s="1"/>
      <c r="J4" s="1"/>
      <c r="K4" s="1"/>
      <c r="L4" s="1"/>
      <c r="M4" s="1"/>
      <c r="N4" s="1"/>
      <c r="O4" s="1"/>
    </row>
    <row r="5" spans="1:15" ht="33.5" x14ac:dyDescent="0.75">
      <c r="A5" s="1"/>
      <c r="B5" s="1" t="s">
        <v>1</v>
      </c>
      <c r="C5" s="1"/>
      <c r="D5" s="1"/>
      <c r="E5" s="3" t="s">
        <v>2</v>
      </c>
      <c r="F5" s="1"/>
      <c r="G5" s="1"/>
      <c r="H5" s="1"/>
      <c r="I5" s="1"/>
      <c r="J5" s="1"/>
      <c r="K5" s="1"/>
      <c r="L5" s="1"/>
      <c r="M5" s="1"/>
      <c r="N5" s="1"/>
      <c r="O5" s="1"/>
    </row>
    <row r="6" spans="1:15" x14ac:dyDescent="0.35">
      <c r="A6" s="1"/>
      <c r="B6" s="1"/>
      <c r="C6" s="1"/>
      <c r="D6" s="1"/>
      <c r="E6" s="1"/>
      <c r="F6" s="1"/>
      <c r="G6" s="1"/>
      <c r="H6" s="1"/>
      <c r="I6" s="1"/>
      <c r="J6" s="1"/>
      <c r="K6" s="1"/>
      <c r="L6" s="1"/>
      <c r="M6" s="1"/>
      <c r="N6" s="1"/>
      <c r="O6" s="1"/>
    </row>
    <row r="7" spans="1:15" ht="36" customHeight="1" x14ac:dyDescent="0.35">
      <c r="A7" s="1"/>
      <c r="B7" s="1"/>
      <c r="C7" s="1"/>
      <c r="D7" s="1"/>
      <c r="E7" s="4" t="s">
        <v>3</v>
      </c>
      <c r="F7" s="1"/>
      <c r="G7" s="1"/>
      <c r="H7" s="1"/>
      <c r="I7" s="1"/>
      <c r="J7" s="1"/>
      <c r="K7" s="1"/>
      <c r="L7" s="1"/>
      <c r="M7" s="1"/>
      <c r="N7" s="1"/>
      <c r="O7" s="1"/>
    </row>
    <row r="8" spans="1:15" ht="6.75" customHeight="1" x14ac:dyDescent="0.35">
      <c r="A8" s="18"/>
      <c r="B8" s="18"/>
      <c r="C8" s="18"/>
      <c r="D8" s="18"/>
      <c r="E8" s="18"/>
      <c r="F8" s="18"/>
      <c r="G8" s="18"/>
      <c r="H8" s="18"/>
      <c r="I8" s="18"/>
      <c r="J8" s="18"/>
      <c r="K8" s="18"/>
      <c r="L8" s="18"/>
      <c r="M8" s="18"/>
      <c r="N8" s="18"/>
      <c r="O8" s="18"/>
    </row>
    <row r="9" spans="1:15" x14ac:dyDescent="0.35">
      <c r="A9" s="1"/>
      <c r="B9" s="1"/>
      <c r="C9" s="1"/>
      <c r="D9" s="1"/>
      <c r="E9" s="1"/>
      <c r="F9" s="1"/>
      <c r="G9" s="1"/>
      <c r="H9" s="1"/>
      <c r="I9" s="1"/>
      <c r="J9" s="1"/>
      <c r="K9" s="1"/>
      <c r="L9" s="1"/>
      <c r="M9" s="1"/>
      <c r="N9" s="1"/>
      <c r="O9" s="1"/>
    </row>
    <row r="10" spans="1:15" x14ac:dyDescent="0.35">
      <c r="A10" s="1"/>
      <c r="B10" s="1"/>
      <c r="C10" s="1"/>
      <c r="D10" s="1"/>
      <c r="E10" s="1"/>
      <c r="F10" s="1"/>
      <c r="G10" s="1"/>
      <c r="H10" s="1"/>
      <c r="I10" s="1"/>
      <c r="J10" s="1"/>
      <c r="K10" s="1"/>
      <c r="L10" s="1"/>
      <c r="M10" s="1"/>
      <c r="N10" s="1"/>
      <c r="O10" s="1"/>
    </row>
    <row r="11" spans="1:15" ht="409.5" customHeight="1" x14ac:dyDescent="0.35">
      <c r="A11" s="1"/>
      <c r="B11" s="5"/>
      <c r="C11" s="1"/>
      <c r="D11" s="1"/>
      <c r="E11" s="75" t="s">
        <v>4</v>
      </c>
      <c r="F11" s="75"/>
      <c r="G11" s="75"/>
      <c r="H11" s="75"/>
      <c r="I11" s="75"/>
      <c r="J11" s="75"/>
      <c r="K11" s="75"/>
      <c r="L11" s="75"/>
      <c r="M11" s="75"/>
      <c r="N11" s="75"/>
      <c r="O11" s="1"/>
    </row>
    <row r="12" spans="1:15" x14ac:dyDescent="0.35">
      <c r="A12" s="1"/>
      <c r="B12" s="1"/>
      <c r="C12" s="1"/>
      <c r="D12" s="1"/>
      <c r="E12" s="1"/>
      <c r="F12" s="1"/>
      <c r="G12" s="1"/>
      <c r="H12" s="1"/>
      <c r="I12" s="1"/>
      <c r="J12" s="1"/>
      <c r="K12" s="1"/>
      <c r="L12" s="1"/>
      <c r="M12" s="1"/>
      <c r="N12" s="1"/>
      <c r="O12" s="1"/>
    </row>
    <row r="13" spans="1:15" ht="15" customHeight="1" x14ac:dyDescent="0.35">
      <c r="A13" s="1"/>
      <c r="B13" s="73"/>
      <c r="C13" s="73"/>
      <c r="D13" s="73"/>
      <c r="E13" s="73"/>
      <c r="F13" s="73"/>
      <c r="G13" s="74"/>
      <c r="H13" s="74"/>
      <c r="I13" s="74"/>
      <c r="J13" s="33"/>
      <c r="K13" s="1"/>
      <c r="L13" s="1"/>
      <c r="M13" s="33"/>
      <c r="N13" s="1"/>
      <c r="O13" s="1"/>
    </row>
    <row r="14" spans="1:15" x14ac:dyDescent="0.35">
      <c r="A14" s="1"/>
      <c r="B14" s="73"/>
      <c r="C14" s="73"/>
      <c r="D14" s="73"/>
      <c r="E14" s="73"/>
      <c r="F14" s="73"/>
      <c r="G14" s="33"/>
      <c r="H14" s="33"/>
      <c r="I14" s="33"/>
      <c r="J14" s="33"/>
      <c r="K14" s="1"/>
      <c r="L14" s="1"/>
      <c r="M14" s="1"/>
      <c r="N14" s="1"/>
      <c r="O14" s="1"/>
    </row>
    <row r="15" spans="1:15" ht="15" customHeight="1" x14ac:dyDescent="0.35">
      <c r="A15" s="1"/>
      <c r="B15" s="71"/>
      <c r="C15" s="71"/>
      <c r="D15" s="71"/>
      <c r="E15" s="71"/>
      <c r="F15" s="71"/>
      <c r="G15" s="6"/>
      <c r="H15" s="6"/>
      <c r="I15" s="6"/>
      <c r="J15" s="6"/>
      <c r="K15" s="1"/>
      <c r="L15" s="1"/>
      <c r="M15" s="1"/>
      <c r="N15" s="1"/>
      <c r="O15" s="1"/>
    </row>
    <row r="16" spans="1:15" ht="15" customHeight="1" x14ac:dyDescent="0.35">
      <c r="A16" s="1"/>
      <c r="B16" s="71"/>
      <c r="C16" s="71"/>
      <c r="D16" s="71"/>
      <c r="E16" s="71"/>
      <c r="F16" s="71"/>
      <c r="G16" s="6"/>
      <c r="H16" s="6"/>
      <c r="I16" s="6"/>
      <c r="J16" s="6"/>
      <c r="K16" s="1"/>
      <c r="L16" s="1"/>
      <c r="M16" s="1"/>
      <c r="N16" s="1"/>
      <c r="O16" s="1"/>
    </row>
    <row r="17" spans="1:15" ht="15" customHeight="1" x14ac:dyDescent="0.35">
      <c r="A17" s="1"/>
      <c r="B17" s="71"/>
      <c r="C17" s="71"/>
      <c r="D17" s="71"/>
      <c r="E17" s="71"/>
      <c r="F17" s="71"/>
      <c r="G17" s="6"/>
      <c r="H17" s="6"/>
      <c r="I17" s="6"/>
      <c r="J17" s="6"/>
      <c r="K17" s="1"/>
      <c r="L17" s="1"/>
      <c r="M17" s="1"/>
      <c r="N17" s="1"/>
      <c r="O17" s="1"/>
    </row>
    <row r="18" spans="1:15" ht="15" customHeight="1" x14ac:dyDescent="0.35">
      <c r="A18" s="1"/>
      <c r="B18" s="71"/>
      <c r="C18" s="71"/>
      <c r="D18" s="71"/>
      <c r="E18" s="71"/>
      <c r="F18" s="71"/>
      <c r="G18" s="6"/>
      <c r="H18" s="6"/>
      <c r="I18" s="6"/>
      <c r="J18" s="6"/>
      <c r="K18" s="1"/>
      <c r="L18" s="1"/>
      <c r="M18" s="1"/>
      <c r="N18" s="1"/>
      <c r="O18" s="1"/>
    </row>
    <row r="19" spans="1:15" ht="15" customHeight="1" x14ac:dyDescent="0.35">
      <c r="A19" s="1"/>
      <c r="B19" s="71"/>
      <c r="C19" s="71"/>
      <c r="D19" s="71"/>
      <c r="E19" s="71"/>
      <c r="F19" s="71"/>
      <c r="G19" s="6"/>
      <c r="H19" s="6"/>
      <c r="I19" s="6"/>
      <c r="J19" s="6"/>
      <c r="K19" s="1"/>
      <c r="L19" s="1"/>
      <c r="M19" s="1"/>
      <c r="N19" s="1"/>
      <c r="O19" s="1"/>
    </row>
    <row r="20" spans="1:15" ht="15" customHeight="1" x14ac:dyDescent="0.35">
      <c r="A20" s="1"/>
      <c r="B20" s="71"/>
      <c r="C20" s="71"/>
      <c r="D20" s="71"/>
      <c r="E20" s="71"/>
      <c r="F20" s="71"/>
      <c r="G20" s="6"/>
      <c r="H20" s="6"/>
      <c r="I20" s="6"/>
      <c r="J20" s="6"/>
      <c r="K20" s="1"/>
      <c r="L20" s="1"/>
      <c r="M20" s="1"/>
      <c r="N20" s="1"/>
      <c r="O20" s="1"/>
    </row>
    <row r="21" spans="1:15" x14ac:dyDescent="0.35">
      <c r="A21" s="1"/>
      <c r="B21" s="71"/>
      <c r="C21" s="71"/>
      <c r="D21" s="71"/>
      <c r="E21" s="71"/>
      <c r="F21" s="71"/>
      <c r="G21" s="6"/>
      <c r="H21" s="6"/>
      <c r="I21" s="6"/>
      <c r="J21" s="6"/>
      <c r="K21" s="1"/>
      <c r="L21" s="1"/>
      <c r="M21" s="1"/>
      <c r="N21" s="1"/>
      <c r="O21" s="1"/>
    </row>
    <row r="22" spans="1:15" ht="15" customHeight="1" x14ac:dyDescent="0.35">
      <c r="A22" s="1"/>
      <c r="B22" s="71"/>
      <c r="C22" s="71"/>
      <c r="D22" s="71"/>
      <c r="E22" s="71"/>
      <c r="F22" s="71"/>
      <c r="G22" s="6"/>
      <c r="H22" s="6"/>
      <c r="I22" s="6"/>
      <c r="J22" s="6"/>
      <c r="K22" s="1"/>
      <c r="L22" s="1"/>
      <c r="M22" s="1"/>
      <c r="N22" s="1"/>
      <c r="O22" s="1"/>
    </row>
    <row r="23" spans="1:15" ht="15" customHeight="1" x14ac:dyDescent="0.35">
      <c r="A23" s="1"/>
      <c r="B23" s="71"/>
      <c r="C23" s="71"/>
      <c r="D23" s="71"/>
      <c r="E23" s="71"/>
      <c r="F23" s="71"/>
      <c r="G23" s="6"/>
      <c r="H23" s="6"/>
      <c r="I23" s="6"/>
      <c r="J23" s="6"/>
      <c r="K23" s="1"/>
      <c r="L23" s="1"/>
      <c r="M23" s="1"/>
      <c r="N23" s="1"/>
      <c r="O23" s="1"/>
    </row>
    <row r="24" spans="1:15" x14ac:dyDescent="0.35">
      <c r="A24" s="1"/>
      <c r="B24" s="7"/>
      <c r="C24" s="7"/>
      <c r="D24" s="7"/>
      <c r="E24" s="7"/>
      <c r="F24" s="7"/>
      <c r="G24" s="6"/>
      <c r="H24" s="6"/>
      <c r="I24" s="6"/>
      <c r="J24" s="6"/>
      <c r="K24" s="1"/>
      <c r="L24" s="1"/>
      <c r="M24" s="1"/>
      <c r="N24" s="1"/>
      <c r="O24" s="1"/>
    </row>
    <row r="25" spans="1:15" x14ac:dyDescent="0.35">
      <c r="A25" s="1"/>
      <c r="B25" s="72"/>
      <c r="C25" s="72"/>
      <c r="D25" s="72"/>
      <c r="E25" s="72"/>
      <c r="F25" s="72"/>
      <c r="G25" s="6"/>
      <c r="H25" s="6"/>
      <c r="I25" s="6"/>
      <c r="J25" s="6"/>
      <c r="K25" s="1"/>
      <c r="L25" s="1"/>
      <c r="M25" s="1"/>
      <c r="N25" s="1"/>
      <c r="O25" s="1"/>
    </row>
    <row r="26" spans="1:15" x14ac:dyDescent="0.35">
      <c r="A26" s="1"/>
      <c r="B26" s="6"/>
      <c r="C26" s="6"/>
      <c r="D26" s="6"/>
      <c r="E26" s="6"/>
      <c r="F26" s="6"/>
      <c r="G26" s="6"/>
      <c r="H26" s="6"/>
      <c r="I26" s="6"/>
      <c r="J26" s="6"/>
      <c r="K26" s="6"/>
      <c r="L26" s="6"/>
      <c r="M26" s="1"/>
      <c r="N26" s="1"/>
      <c r="O26" s="1"/>
    </row>
  </sheetData>
  <mergeCells count="13">
    <mergeCell ref="E11:N11"/>
    <mergeCell ref="B19:F19"/>
    <mergeCell ref="B20:F20"/>
    <mergeCell ref="B21:F21"/>
    <mergeCell ref="B22:F22"/>
    <mergeCell ref="B23:F23"/>
    <mergeCell ref="B25:F25"/>
    <mergeCell ref="B13:F14"/>
    <mergeCell ref="G13:I13"/>
    <mergeCell ref="B15:F15"/>
    <mergeCell ref="B16:F16"/>
    <mergeCell ref="B17:F17"/>
    <mergeCell ref="B18:F18"/>
  </mergeCells>
  <pageMargins left="0.7" right="0.7" top="0.75" bottom="0.75" header="0.3" footer="0.3"/>
  <pageSetup scale="76" orientation="landscape" r:id="rId1"/>
  <headerFooter>
    <oddHeader>&amp;LXXXX Z1 Appendix B: CAMP Technical Requirements</oddHeader>
    <oddFooter>&amp;RPage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30"/>
  <sheetViews>
    <sheetView tabSelected="1" topLeftCell="E1" zoomScale="90" zoomScaleNormal="90" workbookViewId="0">
      <selection activeCell="I27" sqref="I27"/>
    </sheetView>
  </sheetViews>
  <sheetFormatPr defaultColWidth="9.1796875" defaultRowHeight="11.5" x14ac:dyDescent="0.25"/>
  <cols>
    <col min="1" max="1" width="5.7265625" style="10" customWidth="1"/>
    <col min="2" max="2" width="5.7265625" style="8" customWidth="1"/>
    <col min="3" max="3" width="19.7265625" style="8" customWidth="1"/>
    <col min="4" max="4" width="60.7265625" style="8" customWidth="1"/>
    <col min="5" max="5" width="10.1796875" style="8" customWidth="1"/>
    <col min="6" max="6" width="8" style="8" customWidth="1"/>
    <col min="7" max="7" width="10.54296875" style="8" customWidth="1"/>
    <col min="8" max="8" width="9.453125" style="8" customWidth="1"/>
    <col min="9" max="9" width="12.54296875" style="8" customWidth="1"/>
    <col min="10" max="10" width="7" style="8" customWidth="1"/>
    <col min="11" max="11" width="11.54296875" style="8" customWidth="1"/>
    <col min="12" max="12" width="44.7265625" style="8" customWidth="1"/>
    <col min="13" max="16384" width="9.1796875" style="8"/>
  </cols>
  <sheetData>
    <row r="1" spans="1:22" ht="163.9" customHeight="1" x14ac:dyDescent="0.25">
      <c r="A1" s="91" t="s">
        <v>20</v>
      </c>
      <c r="B1" s="91"/>
      <c r="C1" s="27" t="s">
        <v>307</v>
      </c>
      <c r="D1" s="34" t="s">
        <v>308</v>
      </c>
      <c r="E1" s="44" t="s">
        <v>309</v>
      </c>
      <c r="F1" s="44" t="s">
        <v>310</v>
      </c>
      <c r="G1" s="44" t="s">
        <v>311</v>
      </c>
      <c r="H1" s="45" t="s">
        <v>23</v>
      </c>
      <c r="I1" s="46" t="s">
        <v>24</v>
      </c>
      <c r="J1" s="45" t="s">
        <v>25</v>
      </c>
      <c r="K1" s="45" t="s">
        <v>26</v>
      </c>
      <c r="L1" s="17" t="s">
        <v>27</v>
      </c>
    </row>
    <row r="2" spans="1:22" ht="30" customHeight="1" x14ac:dyDescent="0.25">
      <c r="A2" s="9" t="s">
        <v>312</v>
      </c>
      <c r="B2" s="24">
        <v>1</v>
      </c>
      <c r="C2" s="28" t="s">
        <v>144</v>
      </c>
      <c r="D2" s="26" t="s">
        <v>313</v>
      </c>
      <c r="E2" s="94"/>
      <c r="F2" s="95"/>
      <c r="G2" s="96"/>
      <c r="H2" s="58" t="s">
        <v>31</v>
      </c>
      <c r="I2" s="60" t="s">
        <v>32</v>
      </c>
      <c r="J2" s="60"/>
      <c r="K2" s="60"/>
      <c r="L2" s="61" t="s">
        <v>314</v>
      </c>
    </row>
    <row r="3" spans="1:22" ht="34.5" x14ac:dyDescent="0.25">
      <c r="A3" s="9" t="s">
        <v>312</v>
      </c>
      <c r="B3" s="25">
        <v>2</v>
      </c>
      <c r="C3" s="28" t="s">
        <v>144</v>
      </c>
      <c r="D3" s="26" t="s">
        <v>315</v>
      </c>
      <c r="E3" s="97"/>
      <c r="F3" s="98"/>
      <c r="G3" s="99"/>
      <c r="H3" s="59" t="s">
        <v>31</v>
      </c>
      <c r="I3" s="60" t="s">
        <v>76</v>
      </c>
      <c r="J3" s="60"/>
      <c r="K3" s="60" t="s">
        <v>109</v>
      </c>
      <c r="L3" s="61" t="s">
        <v>357</v>
      </c>
    </row>
    <row r="4" spans="1:22" ht="115" x14ac:dyDescent="0.25">
      <c r="A4" s="9" t="s">
        <v>283</v>
      </c>
      <c r="B4" s="49">
        <v>3</v>
      </c>
      <c r="C4" s="50" t="s">
        <v>316</v>
      </c>
      <c r="D4" s="51" t="s">
        <v>317</v>
      </c>
      <c r="E4" s="9" t="s">
        <v>318</v>
      </c>
      <c r="F4" s="9" t="s">
        <v>31</v>
      </c>
      <c r="G4" s="16">
        <v>2</v>
      </c>
      <c r="H4" s="59" t="s">
        <v>31</v>
      </c>
      <c r="I4" s="60" t="s">
        <v>32</v>
      </c>
      <c r="J4" s="60"/>
      <c r="K4" s="60"/>
      <c r="L4" s="67" t="s">
        <v>358</v>
      </c>
    </row>
    <row r="5" spans="1:22" ht="126.5" x14ac:dyDescent="0.25">
      <c r="A5" s="52" t="s">
        <v>312</v>
      </c>
      <c r="B5" s="53">
        <v>4</v>
      </c>
      <c r="C5" s="54" t="s">
        <v>319</v>
      </c>
      <c r="D5" s="54" t="s">
        <v>320</v>
      </c>
      <c r="E5" s="9" t="s">
        <v>318</v>
      </c>
      <c r="F5" s="9" t="s">
        <v>94</v>
      </c>
      <c r="G5" s="16">
        <v>2</v>
      </c>
      <c r="H5" s="59" t="s">
        <v>31</v>
      </c>
      <c r="I5" s="60" t="s">
        <v>32</v>
      </c>
      <c r="J5" s="60"/>
      <c r="K5" s="60"/>
      <c r="L5" s="61" t="s">
        <v>321</v>
      </c>
      <c r="Q5" s="55"/>
      <c r="R5" s="55"/>
      <c r="S5" s="55"/>
      <c r="T5" s="56"/>
      <c r="U5" s="56"/>
      <c r="V5" s="56"/>
    </row>
    <row r="6" spans="1:22" ht="52.5" customHeight="1" x14ac:dyDescent="0.25">
      <c r="A6" s="9" t="s">
        <v>312</v>
      </c>
      <c r="B6" s="25">
        <v>5</v>
      </c>
      <c r="C6" s="20" t="s">
        <v>322</v>
      </c>
      <c r="D6" s="20" t="s">
        <v>323</v>
      </c>
      <c r="E6" s="13" t="s">
        <v>318</v>
      </c>
      <c r="F6" s="13" t="s">
        <v>31</v>
      </c>
      <c r="G6" s="16">
        <v>2</v>
      </c>
      <c r="H6" s="59" t="s">
        <v>31</v>
      </c>
      <c r="I6" s="60" t="s">
        <v>32</v>
      </c>
      <c r="J6" s="60"/>
      <c r="K6" s="60"/>
      <c r="L6" s="61" t="s">
        <v>359</v>
      </c>
    </row>
    <row r="7" spans="1:22" ht="53.25" customHeight="1" x14ac:dyDescent="0.25">
      <c r="A7" s="9" t="s">
        <v>312</v>
      </c>
      <c r="B7" s="13">
        <v>6</v>
      </c>
      <c r="C7" s="20" t="s">
        <v>324</v>
      </c>
      <c r="D7" s="20" t="s">
        <v>325</v>
      </c>
      <c r="E7" s="9" t="s">
        <v>318</v>
      </c>
      <c r="F7" s="9" t="s">
        <v>31</v>
      </c>
      <c r="G7" s="16">
        <v>2</v>
      </c>
      <c r="H7" s="59" t="s">
        <v>31</v>
      </c>
      <c r="I7" s="60" t="s">
        <v>32</v>
      </c>
      <c r="J7" s="60"/>
      <c r="K7" s="60"/>
      <c r="L7" s="61" t="s">
        <v>360</v>
      </c>
    </row>
    <row r="8" spans="1:22" ht="53.25" customHeight="1" x14ac:dyDescent="0.25">
      <c r="A8" s="9" t="s">
        <v>312</v>
      </c>
      <c r="B8" s="24">
        <v>7</v>
      </c>
      <c r="C8" s="23" t="s">
        <v>326</v>
      </c>
      <c r="D8" s="23" t="s">
        <v>327</v>
      </c>
      <c r="E8" s="9" t="s">
        <v>318</v>
      </c>
      <c r="F8" s="9" t="s">
        <v>31</v>
      </c>
      <c r="G8" s="16">
        <v>1</v>
      </c>
      <c r="H8" s="59" t="s">
        <v>31</v>
      </c>
      <c r="I8" s="60" t="s">
        <v>32</v>
      </c>
      <c r="J8" s="60"/>
      <c r="K8" s="60"/>
      <c r="L8" s="61" t="s">
        <v>361</v>
      </c>
    </row>
    <row r="9" spans="1:22" ht="46" x14ac:dyDescent="0.25">
      <c r="A9" s="9" t="s">
        <v>312</v>
      </c>
      <c r="B9" s="13">
        <v>8</v>
      </c>
      <c r="C9" s="20" t="s">
        <v>328</v>
      </c>
      <c r="D9" s="54" t="s">
        <v>329</v>
      </c>
      <c r="E9" s="9" t="s">
        <v>318</v>
      </c>
      <c r="F9" s="9" t="s">
        <v>31</v>
      </c>
      <c r="G9" s="16">
        <v>2</v>
      </c>
      <c r="H9" s="59" t="s">
        <v>31</v>
      </c>
      <c r="I9" s="60"/>
      <c r="J9" s="60"/>
      <c r="K9" s="60" t="s">
        <v>109</v>
      </c>
      <c r="L9" s="61" t="s">
        <v>367</v>
      </c>
    </row>
    <row r="10" spans="1:22" ht="14.5" x14ac:dyDescent="0.35">
      <c r="G10"/>
      <c r="H10"/>
      <c r="I10"/>
      <c r="J10"/>
      <c r="K10"/>
      <c r="L10"/>
    </row>
    <row r="11" spans="1:22" hidden="1" x14ac:dyDescent="0.25">
      <c r="A11" s="92" t="s">
        <v>85</v>
      </c>
      <c r="B11" s="92"/>
      <c r="C11" s="92"/>
      <c r="D11" s="92"/>
      <c r="E11" s="92"/>
      <c r="F11" s="92"/>
      <c r="G11" s="92"/>
      <c r="H11" s="92"/>
      <c r="I11" s="92"/>
      <c r="J11" s="92"/>
      <c r="K11" s="92"/>
      <c r="L11" s="92"/>
    </row>
    <row r="12" spans="1:22" hidden="1" x14ac:dyDescent="0.25">
      <c r="A12" s="41"/>
      <c r="B12" s="40"/>
      <c r="C12" s="40"/>
      <c r="D12" s="100" t="s">
        <v>86</v>
      </c>
      <c r="E12" s="100"/>
      <c r="F12" s="100"/>
      <c r="G12" s="100"/>
      <c r="H12" s="57"/>
      <c r="I12" s="30">
        <f>COUNTIF(I2:I9,"Y")</f>
        <v>0</v>
      </c>
      <c r="J12" s="30">
        <f>COUNTIF(J2:J9,"Y")</f>
        <v>0</v>
      </c>
      <c r="K12" s="30">
        <f>COUNTIF(K2:K9,"Y")</f>
        <v>2</v>
      </c>
      <c r="L12" s="40"/>
    </row>
    <row r="13" spans="1:22" hidden="1" x14ac:dyDescent="0.25">
      <c r="A13" s="42"/>
      <c r="B13" s="40"/>
      <c r="C13" s="40"/>
      <c r="D13" s="100" t="s">
        <v>87</v>
      </c>
      <c r="E13" s="100"/>
      <c r="F13" s="100"/>
      <c r="G13" s="100"/>
      <c r="H13" s="57"/>
      <c r="I13" s="30">
        <f>COUNTIF(I2:I9,"N")</f>
        <v>1</v>
      </c>
      <c r="J13" s="30">
        <f>COUNTIF(J2:J9,"N")</f>
        <v>0</v>
      </c>
      <c r="K13" s="30">
        <f>COUNTIF(K2:K9,"N")</f>
        <v>0</v>
      </c>
      <c r="L13" s="40"/>
    </row>
    <row r="14" spans="1:22" hidden="1" x14ac:dyDescent="0.25">
      <c r="A14" s="42"/>
      <c r="B14" s="40"/>
      <c r="C14" s="40"/>
      <c r="D14" s="100" t="s">
        <v>88</v>
      </c>
      <c r="E14" s="100"/>
      <c r="F14" s="100"/>
      <c r="G14" s="100"/>
      <c r="H14" s="57"/>
      <c r="I14" s="30">
        <f>COUNTIF(I2:I9, "C")</f>
        <v>6</v>
      </c>
      <c r="J14" s="30"/>
      <c r="K14" s="30"/>
      <c r="L14" s="40"/>
    </row>
    <row r="15" spans="1:22" hidden="1" x14ac:dyDescent="0.25">
      <c r="A15" s="42"/>
      <c r="B15" s="40"/>
      <c r="C15" s="40"/>
      <c r="D15" s="100" t="s">
        <v>89</v>
      </c>
      <c r="E15" s="100"/>
      <c r="F15" s="100"/>
      <c r="G15" s="100"/>
      <c r="H15" s="57"/>
      <c r="I15" s="30">
        <f>COUNTIF(I2:I9, "A")</f>
        <v>0</v>
      </c>
      <c r="J15" s="30"/>
      <c r="K15" s="30"/>
      <c r="L15" s="40"/>
    </row>
    <row r="16" spans="1:22" hidden="1" x14ac:dyDescent="0.25">
      <c r="A16" s="42"/>
      <c r="B16" s="40"/>
      <c r="C16" s="40"/>
      <c r="D16" s="100" t="s">
        <v>90</v>
      </c>
      <c r="E16" s="100"/>
      <c r="F16" s="100"/>
      <c r="G16" s="100"/>
      <c r="H16" s="57"/>
      <c r="I16" s="30">
        <f>COUNTIF(I2:I9, "B")</f>
        <v>0</v>
      </c>
      <c r="J16" s="30"/>
      <c r="K16" s="30"/>
      <c r="L16" s="40"/>
    </row>
    <row r="17" spans="1:12" hidden="1" x14ac:dyDescent="0.25">
      <c r="A17" s="42"/>
      <c r="B17" s="40"/>
      <c r="C17" s="40"/>
      <c r="D17" s="100" t="s">
        <v>91</v>
      </c>
      <c r="E17" s="100"/>
      <c r="F17" s="100"/>
      <c r="G17" s="100"/>
      <c r="H17" s="30">
        <f>COUNTIF(H2:H9,"R")</f>
        <v>8</v>
      </c>
      <c r="I17" s="30"/>
      <c r="J17" s="30"/>
      <c r="K17" s="30"/>
      <c r="L17" s="40"/>
    </row>
    <row r="18" spans="1:12" hidden="1" x14ac:dyDescent="0.25">
      <c r="A18" s="42"/>
      <c r="B18" s="40"/>
      <c r="C18" s="40"/>
      <c r="D18" s="100" t="s">
        <v>92</v>
      </c>
      <c r="E18" s="100"/>
      <c r="F18" s="100"/>
      <c r="G18" s="100"/>
      <c r="H18" s="30">
        <f>COUNTIF(H2:H9, "O")</f>
        <v>0</v>
      </c>
      <c r="I18" s="30"/>
      <c r="J18" s="30"/>
      <c r="K18" s="30"/>
      <c r="L18" s="40"/>
    </row>
    <row r="19" spans="1:12" hidden="1" x14ac:dyDescent="0.25">
      <c r="A19" s="42"/>
      <c r="B19" s="40"/>
      <c r="C19" s="40"/>
      <c r="D19" s="100" t="s">
        <v>93</v>
      </c>
      <c r="E19" s="100"/>
      <c r="F19" s="100"/>
      <c r="G19" s="100"/>
      <c r="H19" s="30">
        <f>H17+H18</f>
        <v>8</v>
      </c>
      <c r="I19" s="30"/>
      <c r="J19" s="30"/>
      <c r="K19" s="30"/>
      <c r="L19" s="40"/>
    </row>
    <row r="20" spans="1:12" ht="14.5" x14ac:dyDescent="0.35">
      <c r="G20"/>
      <c r="H20"/>
      <c r="I20"/>
      <c r="J20"/>
      <c r="K20"/>
      <c r="L20"/>
    </row>
    <row r="21" spans="1:12" ht="14.5" x14ac:dyDescent="0.35">
      <c r="G21"/>
      <c r="H21"/>
      <c r="I21"/>
      <c r="J21"/>
      <c r="K21"/>
      <c r="L21"/>
    </row>
    <row r="22" spans="1:12" ht="14.5" x14ac:dyDescent="0.35">
      <c r="G22"/>
      <c r="H22"/>
      <c r="I22"/>
      <c r="J22"/>
      <c r="K22"/>
      <c r="L22"/>
    </row>
    <row r="23" spans="1:12" ht="14.5" x14ac:dyDescent="0.35">
      <c r="G23"/>
      <c r="H23"/>
      <c r="I23"/>
      <c r="J23"/>
      <c r="K23"/>
      <c r="L23"/>
    </row>
    <row r="24" spans="1:12" ht="14.5" x14ac:dyDescent="0.35">
      <c r="G24"/>
      <c r="H24"/>
      <c r="I24"/>
      <c r="J24"/>
      <c r="K24"/>
      <c r="L24"/>
    </row>
    <row r="25" spans="1:12" ht="14.5" x14ac:dyDescent="0.35">
      <c r="G25"/>
      <c r="H25"/>
      <c r="I25"/>
      <c r="J25"/>
      <c r="K25"/>
      <c r="L25"/>
    </row>
    <row r="26" spans="1:12" ht="14.5" x14ac:dyDescent="0.35">
      <c r="G26"/>
      <c r="H26"/>
      <c r="I26"/>
      <c r="J26"/>
      <c r="K26"/>
      <c r="L26"/>
    </row>
    <row r="27" spans="1:12" ht="14.5" x14ac:dyDescent="0.35">
      <c r="G27"/>
      <c r="H27"/>
      <c r="I27"/>
      <c r="J27"/>
      <c r="K27"/>
      <c r="L27"/>
    </row>
    <row r="28" spans="1:12" ht="14.5" x14ac:dyDescent="0.35">
      <c r="G28"/>
      <c r="H28"/>
      <c r="I28"/>
      <c r="J28"/>
      <c r="K28"/>
      <c r="L28"/>
    </row>
    <row r="29" spans="1:12" ht="14.5" x14ac:dyDescent="0.35">
      <c r="G29"/>
      <c r="H29"/>
      <c r="I29"/>
      <c r="J29"/>
      <c r="K29"/>
      <c r="L29"/>
    </row>
    <row r="30" spans="1:12" ht="14.5" x14ac:dyDescent="0.35">
      <c r="G30"/>
      <c r="H30"/>
      <c r="I30"/>
      <c r="J30"/>
      <c r="K30"/>
      <c r="L30"/>
    </row>
  </sheetData>
  <sheetProtection autoFilter="0"/>
  <protectedRanges>
    <protectedRange sqref="I2:L10" name="Vendor Response_1"/>
  </protectedRanges>
  <mergeCells count="11">
    <mergeCell ref="D19:G19"/>
    <mergeCell ref="D14:G14"/>
    <mergeCell ref="D15:G15"/>
    <mergeCell ref="D16:G16"/>
    <mergeCell ref="D17:G17"/>
    <mergeCell ref="D18:G18"/>
    <mergeCell ref="A1:B1"/>
    <mergeCell ref="E2:G3"/>
    <mergeCell ref="A11:L11"/>
    <mergeCell ref="D12:G12"/>
    <mergeCell ref="D13:G13"/>
  </mergeCells>
  <conditionalFormatting sqref="L2:L9">
    <cfRule type="expression" dxfId="1" priority="5">
      <formula>IF(#REF!="N",TRUE,IF($I2="Y",TRUE,IF($J2="Y",TRUE,(IF($K2="Y",TRUE,FALSE)))))</formula>
    </cfRule>
  </conditionalFormatting>
  <dataValidations count="5">
    <dataValidation type="list" allowBlank="1" showInputMessage="1" showErrorMessage="1" sqref="E2 E4:E9" xr:uid="{00000000-0002-0000-0800-000000000000}">
      <formula1>"I,I,R,r,E,e"</formula1>
    </dataValidation>
    <dataValidation type="list" allowBlank="1" showInputMessage="1" showErrorMessage="1" sqref="F4:F9" xr:uid="{00000000-0002-0000-0800-000001000000}">
      <formula1>"R,r,B,b"</formula1>
    </dataValidation>
    <dataValidation type="list" allowBlank="1" showInputMessage="1" showErrorMessage="1" sqref="G4:G9" xr:uid="{00000000-0002-0000-0800-000002000000}">
      <formula1>"1,2"</formula1>
    </dataValidation>
    <dataValidation type="list" allowBlank="1" showInputMessage="1" showErrorMessage="1" sqref="J2:K9" xr:uid="{5BAB8483-6721-4A37-8DD6-DBF4305D330C}">
      <formula1>"Y,N"</formula1>
    </dataValidation>
    <dataValidation type="list" allowBlank="1" showInputMessage="1" showErrorMessage="1" sqref="I2:I9" xr:uid="{80DC5A84-90AD-43ED-8297-9AAAB9B06DC0}">
      <formula1>"C,A,B,N"</formula1>
    </dataValidation>
  </dataValidations>
  <printOptions horizontalCentered="1"/>
  <pageMargins left="1" right="1" top="1" bottom="1" header="0.5" footer="0.5"/>
  <pageSetup scale="70" fitToHeight="0" orientation="landscape" r:id="rId1"/>
  <headerFooter>
    <oddHeader>&amp;LXXXX Z1 Appendix B: CAMP Technical Requirements&amp;CSystems-Interfaces</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5"/>
  <sheetViews>
    <sheetView zoomScaleNormal="100" workbookViewId="0">
      <selection activeCell="J15" sqref="J15"/>
    </sheetView>
  </sheetViews>
  <sheetFormatPr defaultRowHeight="14.5" x14ac:dyDescent="0.35"/>
  <cols>
    <col min="1" max="1" width="4.453125" customWidth="1"/>
    <col min="4" max="4" width="4" customWidth="1"/>
    <col min="7" max="7" width="10.7265625" customWidth="1"/>
    <col min="10" max="10" width="11.7265625" customWidth="1"/>
    <col min="11" max="11" width="11.453125" customWidth="1"/>
    <col min="12" max="12" width="10.453125" customWidth="1"/>
    <col min="13" max="14" width="9.81640625" customWidth="1"/>
    <col min="15" max="15" width="10" customWidth="1"/>
  </cols>
  <sheetData>
    <row r="1" spans="1:15" ht="6.75" customHeight="1" x14ac:dyDescent="0.35">
      <c r="A1" s="1"/>
      <c r="B1" s="1"/>
      <c r="C1" s="1"/>
      <c r="D1" s="1"/>
      <c r="E1" s="1"/>
      <c r="F1" s="1"/>
      <c r="G1" s="1"/>
      <c r="H1" s="1"/>
      <c r="I1" s="1"/>
      <c r="J1" s="1"/>
      <c r="K1" s="1"/>
      <c r="L1" s="1"/>
      <c r="M1" s="1"/>
      <c r="N1" s="1"/>
      <c r="O1" s="1"/>
    </row>
    <row r="2" spans="1:15" ht="9.75" hidden="1" customHeight="1" x14ac:dyDescent="0.35">
      <c r="A2" s="1"/>
      <c r="B2" s="1"/>
      <c r="C2" s="1"/>
      <c r="D2" s="1"/>
      <c r="E2" s="1"/>
      <c r="F2" s="1"/>
      <c r="G2" s="1"/>
      <c r="H2" s="1"/>
      <c r="I2" s="1"/>
      <c r="J2" s="1"/>
      <c r="K2" s="1"/>
      <c r="L2" s="1"/>
      <c r="M2" s="1"/>
      <c r="N2" s="1"/>
      <c r="O2" s="1"/>
    </row>
    <row r="3" spans="1:15" x14ac:dyDescent="0.35">
      <c r="A3" s="1"/>
      <c r="B3" s="1"/>
      <c r="C3" s="1"/>
      <c r="D3" s="1"/>
      <c r="E3" s="1"/>
      <c r="F3" s="1"/>
      <c r="G3" s="1"/>
      <c r="H3" s="1"/>
      <c r="I3" s="1"/>
      <c r="J3" s="1"/>
      <c r="K3" s="1"/>
      <c r="L3" s="1"/>
      <c r="M3" s="1"/>
      <c r="N3" s="1"/>
      <c r="O3" s="1"/>
    </row>
    <row r="4" spans="1:15" ht="26" x14ac:dyDescent="0.6">
      <c r="A4" s="1"/>
      <c r="B4" s="1"/>
      <c r="C4" s="1"/>
      <c r="D4" s="1"/>
      <c r="E4" s="2"/>
      <c r="F4" s="1"/>
      <c r="G4" s="1"/>
      <c r="H4" s="1"/>
      <c r="I4" s="1"/>
      <c r="J4" s="1"/>
      <c r="K4" s="1"/>
      <c r="L4" s="1"/>
      <c r="M4" s="1"/>
      <c r="N4" s="1"/>
      <c r="O4" s="1"/>
    </row>
    <row r="5" spans="1:15" ht="33.5" x14ac:dyDescent="0.75">
      <c r="A5" s="1"/>
      <c r="B5" s="1" t="s">
        <v>1</v>
      </c>
      <c r="C5" s="1"/>
      <c r="D5" s="1"/>
      <c r="E5" s="3"/>
      <c r="F5" s="1"/>
      <c r="G5" s="1"/>
      <c r="H5" s="1"/>
      <c r="I5" s="1"/>
      <c r="J5" s="1"/>
      <c r="K5" s="1"/>
      <c r="L5" s="1"/>
      <c r="M5" s="1"/>
      <c r="N5" s="1"/>
      <c r="O5" s="1"/>
    </row>
    <row r="6" spans="1:15" x14ac:dyDescent="0.35">
      <c r="A6" s="1"/>
      <c r="B6" s="1"/>
      <c r="C6" s="1"/>
      <c r="D6" s="1"/>
      <c r="E6" s="1"/>
      <c r="F6" s="1"/>
      <c r="G6" s="1"/>
      <c r="H6" s="1"/>
      <c r="I6" s="1"/>
      <c r="J6" s="1"/>
      <c r="K6" s="1"/>
      <c r="L6" s="1"/>
      <c r="M6" s="1"/>
      <c r="N6" s="1"/>
      <c r="O6" s="1"/>
    </row>
    <row r="7" spans="1:15" ht="36" customHeight="1" x14ac:dyDescent="0.35">
      <c r="A7" s="1"/>
      <c r="B7" s="1"/>
      <c r="C7" s="1"/>
      <c r="D7" s="1"/>
      <c r="E7" s="4" t="s">
        <v>5</v>
      </c>
      <c r="F7" s="1"/>
      <c r="G7" s="1"/>
      <c r="H7" s="1"/>
      <c r="I7" s="1"/>
      <c r="J7" s="1"/>
      <c r="K7" s="1"/>
      <c r="L7" s="1"/>
      <c r="M7" s="1"/>
      <c r="N7" s="1"/>
      <c r="O7" s="1"/>
    </row>
    <row r="8" spans="1:15" ht="6.75" customHeight="1" x14ac:dyDescent="0.35">
      <c r="A8" s="18"/>
      <c r="B8" s="18"/>
      <c r="C8" s="18"/>
      <c r="D8" s="18"/>
      <c r="E8" s="18"/>
      <c r="F8" s="18"/>
      <c r="G8" s="18"/>
      <c r="H8" s="18"/>
      <c r="I8" s="18"/>
      <c r="J8" s="18"/>
      <c r="K8" s="18"/>
      <c r="L8" s="18"/>
      <c r="M8" s="18"/>
      <c r="N8" s="18"/>
      <c r="O8" s="18"/>
    </row>
    <row r="9" spans="1:15" x14ac:dyDescent="0.35">
      <c r="A9" s="1"/>
      <c r="B9" s="1"/>
      <c r="C9" s="1"/>
      <c r="D9" s="1"/>
      <c r="E9" s="1"/>
      <c r="F9" s="1"/>
      <c r="G9" s="1"/>
      <c r="H9" s="1"/>
      <c r="I9" s="1"/>
      <c r="J9" s="1"/>
      <c r="K9" s="1"/>
      <c r="L9" s="1"/>
      <c r="M9" s="1"/>
      <c r="N9" s="1"/>
      <c r="O9" s="1"/>
    </row>
    <row r="10" spans="1:15" x14ac:dyDescent="0.35">
      <c r="A10" s="1"/>
      <c r="B10" s="1"/>
      <c r="C10" s="1"/>
      <c r="D10" s="1"/>
      <c r="E10" s="1"/>
      <c r="F10" s="1"/>
      <c r="G10" s="1"/>
      <c r="H10" s="1"/>
      <c r="I10" s="1"/>
      <c r="J10" s="1"/>
      <c r="K10" s="1"/>
      <c r="L10" s="1"/>
      <c r="M10" s="1"/>
      <c r="N10" s="1"/>
      <c r="O10" s="1"/>
    </row>
    <row r="11" spans="1:15" x14ac:dyDescent="0.35">
      <c r="A11" s="1"/>
      <c r="B11" s="5"/>
      <c r="C11" s="1"/>
      <c r="D11" s="1"/>
      <c r="E11" s="1"/>
      <c r="F11" s="1"/>
      <c r="G11" s="1"/>
      <c r="H11" s="1"/>
      <c r="I11" s="1"/>
      <c r="J11" s="1"/>
      <c r="K11" s="1"/>
      <c r="L11" s="1"/>
      <c r="M11" s="1"/>
      <c r="N11" s="1"/>
      <c r="O11" s="1"/>
    </row>
    <row r="12" spans="1:15" x14ac:dyDescent="0.35">
      <c r="A12" s="1"/>
      <c r="B12" s="1"/>
      <c r="C12" s="1"/>
      <c r="D12" s="1"/>
      <c r="E12" s="85" t="s">
        <v>6</v>
      </c>
      <c r="F12" s="86"/>
      <c r="G12" s="86"/>
      <c r="H12" s="86"/>
      <c r="I12" s="87"/>
      <c r="J12" s="82" t="s">
        <v>7</v>
      </c>
      <c r="K12" s="83"/>
      <c r="L12" s="84"/>
      <c r="M12" s="1"/>
      <c r="N12" s="1"/>
      <c r="O12" s="1"/>
    </row>
    <row r="13" spans="1:15" ht="15" customHeight="1" x14ac:dyDescent="0.35">
      <c r="A13" s="1"/>
      <c r="B13" s="36"/>
      <c r="C13" s="36"/>
      <c r="D13" s="36"/>
      <c r="E13" s="88"/>
      <c r="F13" s="89"/>
      <c r="G13" s="89"/>
      <c r="H13" s="89"/>
      <c r="I13" s="90"/>
      <c r="J13" s="39" t="s">
        <v>8</v>
      </c>
      <c r="K13" s="39" t="s">
        <v>9</v>
      </c>
      <c r="L13" s="39" t="s">
        <v>10</v>
      </c>
      <c r="M13" s="33"/>
      <c r="N13" s="1"/>
      <c r="O13" s="1"/>
    </row>
    <row r="14" spans="1:15" x14ac:dyDescent="0.35">
      <c r="A14" s="1"/>
      <c r="B14" s="36"/>
      <c r="C14" s="36"/>
      <c r="D14" s="36"/>
      <c r="E14" s="76" t="s">
        <v>11</v>
      </c>
      <c r="F14" s="77"/>
      <c r="G14" s="77"/>
      <c r="H14" s="77"/>
      <c r="I14" s="78"/>
      <c r="J14" s="38">
        <f>'A. General Technology'!E45</f>
        <v>35</v>
      </c>
      <c r="K14" s="38">
        <f>'A. General Technology'!E46</f>
        <v>1</v>
      </c>
      <c r="L14" s="38">
        <f>'A. General Technology'!E47</f>
        <v>36</v>
      </c>
      <c r="M14" s="1"/>
      <c r="N14" s="1"/>
      <c r="O14" s="1"/>
    </row>
    <row r="15" spans="1:15" ht="15" customHeight="1" x14ac:dyDescent="0.35">
      <c r="A15" s="1"/>
      <c r="B15" s="35"/>
      <c r="C15" s="35"/>
      <c r="D15" s="35"/>
      <c r="E15" s="76" t="s">
        <v>12</v>
      </c>
      <c r="F15" s="77"/>
      <c r="G15" s="77"/>
      <c r="H15" s="77"/>
      <c r="I15" s="78"/>
      <c r="J15" s="38">
        <f>'B. Enabling Technology'!E27</f>
        <v>16</v>
      </c>
      <c r="K15" s="38">
        <f>'B. Enabling Technology'!E28</f>
        <v>2</v>
      </c>
      <c r="L15" s="38">
        <f>'B. Enabling Technology'!E29</f>
        <v>18</v>
      </c>
      <c r="M15" s="1"/>
      <c r="N15" s="1"/>
      <c r="O15" s="1"/>
    </row>
    <row r="16" spans="1:15" ht="15" customHeight="1" x14ac:dyDescent="0.35">
      <c r="A16" s="1"/>
      <c r="B16" s="35"/>
      <c r="C16" s="35"/>
      <c r="D16" s="35"/>
      <c r="E16" s="76" t="s">
        <v>13</v>
      </c>
      <c r="F16" s="77"/>
      <c r="G16" s="77"/>
      <c r="H16" s="77"/>
      <c r="I16" s="78"/>
      <c r="J16" s="38">
        <f>'C. Public Web Portal'!E34</f>
        <v>23</v>
      </c>
      <c r="K16" s="38">
        <f>'C. Public Web Portal'!E35</f>
        <v>2</v>
      </c>
      <c r="L16" s="38">
        <f>'C. Public Web Portal'!E36</f>
        <v>25</v>
      </c>
      <c r="M16" s="1"/>
      <c r="N16" s="1"/>
      <c r="O16" s="1"/>
    </row>
    <row r="17" spans="1:15" ht="15" customHeight="1" x14ac:dyDescent="0.35">
      <c r="A17" s="1"/>
      <c r="B17" s="35"/>
      <c r="C17" s="35"/>
      <c r="D17" s="35"/>
      <c r="E17" s="76" t="s">
        <v>14</v>
      </c>
      <c r="F17" s="77"/>
      <c r="G17" s="77"/>
      <c r="H17" s="77"/>
      <c r="I17" s="78"/>
      <c r="J17" s="38">
        <f>'D. Application Security'!E54</f>
        <v>42</v>
      </c>
      <c r="K17" s="38">
        <f>'D. Application Security'!E55</f>
        <v>2</v>
      </c>
      <c r="L17" s="38">
        <f>'D. Application Security'!E56</f>
        <v>44</v>
      </c>
      <c r="M17" s="1"/>
      <c r="N17" s="1"/>
      <c r="O17" s="1"/>
    </row>
    <row r="18" spans="1:15" ht="15" customHeight="1" x14ac:dyDescent="0.35">
      <c r="A18" s="1"/>
      <c r="B18" s="35"/>
      <c r="C18" s="35"/>
      <c r="D18" s="35"/>
      <c r="E18" s="76" t="s">
        <v>15</v>
      </c>
      <c r="F18" s="77"/>
      <c r="G18" s="77"/>
      <c r="H18" s="77"/>
      <c r="I18" s="78"/>
      <c r="J18" s="38">
        <f>'E. Mobile'!E23</f>
        <v>10</v>
      </c>
      <c r="K18" s="38">
        <f>'E. Mobile'!E24</f>
        <v>4</v>
      </c>
      <c r="L18" s="38">
        <f>'E. Mobile'!E25</f>
        <v>14</v>
      </c>
      <c r="M18" s="1"/>
      <c r="N18" s="1"/>
      <c r="O18" s="1"/>
    </row>
    <row r="19" spans="1:15" ht="15" customHeight="1" x14ac:dyDescent="0.35">
      <c r="A19" s="1"/>
      <c r="B19" s="35"/>
      <c r="C19" s="35"/>
      <c r="D19" s="35"/>
      <c r="E19" s="76" t="s">
        <v>16</v>
      </c>
      <c r="F19" s="77"/>
      <c r="G19" s="77"/>
      <c r="H19" s="77"/>
      <c r="I19" s="78"/>
      <c r="J19" s="38">
        <f>'F. Reporting'!E14</f>
        <v>5</v>
      </c>
      <c r="K19" s="38">
        <f>'F. Reporting'!E15</f>
        <v>0</v>
      </c>
      <c r="L19" s="38">
        <f>'F. Reporting'!E16</f>
        <v>5</v>
      </c>
      <c r="M19" s="1"/>
      <c r="N19" s="1"/>
      <c r="O19" s="1"/>
    </row>
    <row r="20" spans="1:15" ht="15" customHeight="1" x14ac:dyDescent="0.35">
      <c r="A20" s="1"/>
      <c r="B20" s="35"/>
      <c r="C20" s="35"/>
      <c r="D20" s="35"/>
      <c r="E20" s="76" t="s">
        <v>17</v>
      </c>
      <c r="F20" s="77"/>
      <c r="G20" s="77"/>
      <c r="H20" s="77"/>
      <c r="I20" s="78"/>
      <c r="J20" s="38">
        <f>'G. GIS'!D26</f>
        <v>16</v>
      </c>
      <c r="K20" s="38">
        <f>'G. GIS'!D27</f>
        <v>1</v>
      </c>
      <c r="L20" s="38">
        <f>'G. GIS'!D28</f>
        <v>17</v>
      </c>
      <c r="M20" s="1"/>
      <c r="N20" s="1"/>
      <c r="O20" s="1"/>
    </row>
    <row r="21" spans="1:15" x14ac:dyDescent="0.35">
      <c r="A21" s="1"/>
      <c r="B21" s="35"/>
      <c r="C21" s="35"/>
      <c r="D21" s="35"/>
      <c r="E21" s="76" t="s">
        <v>18</v>
      </c>
      <c r="F21" s="77"/>
      <c r="G21" s="77"/>
      <c r="H21" s="77"/>
      <c r="I21" s="78"/>
      <c r="J21" s="38">
        <f>'H. Systems-Interfaces'!H17</f>
        <v>8</v>
      </c>
      <c r="K21" s="38">
        <f>'H. Systems-Interfaces'!H18</f>
        <v>0</v>
      </c>
      <c r="L21" s="38">
        <f>'H. Systems-Interfaces'!H19</f>
        <v>8</v>
      </c>
      <c r="M21" s="43"/>
      <c r="N21" s="1"/>
      <c r="O21" s="1"/>
    </row>
    <row r="22" spans="1:15" ht="15" customHeight="1" x14ac:dyDescent="0.35">
      <c r="A22" s="1"/>
      <c r="B22" s="35"/>
      <c r="C22" s="35"/>
      <c r="D22" s="35"/>
      <c r="E22" s="76"/>
      <c r="F22" s="77"/>
      <c r="G22" s="77"/>
      <c r="H22" s="77"/>
      <c r="I22" s="78"/>
      <c r="J22" s="38"/>
      <c r="K22" s="38"/>
      <c r="L22" s="38"/>
      <c r="M22" s="1"/>
      <c r="N22" s="1"/>
      <c r="O22" s="1"/>
    </row>
    <row r="23" spans="1:15" x14ac:dyDescent="0.35">
      <c r="A23" s="1"/>
      <c r="B23" s="7"/>
      <c r="C23" s="7"/>
      <c r="D23" s="7"/>
      <c r="E23" s="7"/>
      <c r="F23" s="7"/>
      <c r="G23" s="7"/>
      <c r="H23" s="7"/>
      <c r="I23" s="7"/>
      <c r="J23" s="6"/>
      <c r="K23" s="6"/>
      <c r="L23" s="6"/>
      <c r="M23" s="1"/>
      <c r="N23" s="1"/>
      <c r="O23" s="1"/>
    </row>
    <row r="24" spans="1:15" x14ac:dyDescent="0.35">
      <c r="A24" s="1"/>
      <c r="B24" s="37"/>
      <c r="C24" s="37"/>
      <c r="D24" s="37"/>
      <c r="E24" s="79" t="s">
        <v>19</v>
      </c>
      <c r="F24" s="80"/>
      <c r="G24" s="80"/>
      <c r="H24" s="80"/>
      <c r="I24" s="81"/>
      <c r="J24" s="38">
        <f>SUM(J14:J22)</f>
        <v>155</v>
      </c>
      <c r="K24" s="38">
        <f>SUM(K14:K22)</f>
        <v>12</v>
      </c>
      <c r="L24" s="38">
        <f>SUM(L14:L22)</f>
        <v>167</v>
      </c>
      <c r="M24" s="1"/>
      <c r="N24" s="1"/>
      <c r="O24" s="1"/>
    </row>
    <row r="25" spans="1:15" x14ac:dyDescent="0.35">
      <c r="A25" s="1"/>
      <c r="B25" s="6"/>
      <c r="C25" s="6"/>
      <c r="D25" s="6"/>
      <c r="E25" s="6"/>
      <c r="F25" s="6"/>
      <c r="G25" s="6"/>
      <c r="H25" s="6"/>
      <c r="I25" s="6"/>
      <c r="J25" s="6"/>
      <c r="K25" s="6"/>
      <c r="L25" s="6"/>
      <c r="M25" s="1"/>
      <c r="N25" s="1"/>
      <c r="O25" s="1"/>
    </row>
  </sheetData>
  <mergeCells count="12">
    <mergeCell ref="E21:I21"/>
    <mergeCell ref="E22:I22"/>
    <mergeCell ref="E24:I24"/>
    <mergeCell ref="J12:L12"/>
    <mergeCell ref="E14:I14"/>
    <mergeCell ref="E15:I15"/>
    <mergeCell ref="E16:I16"/>
    <mergeCell ref="E17:I17"/>
    <mergeCell ref="E12:I13"/>
    <mergeCell ref="E18:I18"/>
    <mergeCell ref="E19:I19"/>
    <mergeCell ref="E20:I20"/>
  </mergeCells>
  <hyperlinks>
    <hyperlink ref="E14:I14" location="'A. General Technology'!A2" display="A. General Technology" xr:uid="{2F8701DF-FBD3-4852-8014-54AB10F9FE42}"/>
    <hyperlink ref="E15:I15" location="'B. Enabling Technology'!A2" display="B. Enabling Technology" xr:uid="{64A88234-6AF7-4B20-8188-2D97E5E24A35}"/>
    <hyperlink ref="E16:I16" location="'C. Public Web Portal'!A1" display="C. Public Web Portal" xr:uid="{67EAE916-DAC7-4743-BC33-ACE370286985}"/>
    <hyperlink ref="E17:I17" location="'Table of Contents'!A2" display="D. Application Security" xr:uid="{5FD4B16F-3890-4EC4-A4B3-73BBD1AD6222}"/>
    <hyperlink ref="E18:I18" location="'E. Mobile'!A2" display="E. Mobile" xr:uid="{C2C978DC-3A43-4FC8-828F-16FC4F80212F}"/>
    <hyperlink ref="E19:I19" location="'F. Reporting'!A2" display="F. Reporting" xr:uid="{67B09A28-C7F1-47B1-BC0A-01293274A5F5}"/>
    <hyperlink ref="E20:I20" location="'G. GIS'!A2" display="G. GIS" xr:uid="{807C38D6-3EFD-48D5-8321-23B6B658B58A}"/>
    <hyperlink ref="E21:I21" location="'Table of Contents'!A1" display="H. System Interfaces" xr:uid="{F42F0C54-DDEC-4D1F-ABD5-AEA8B0FA15DD}"/>
  </hyperlinks>
  <pageMargins left="0.7" right="0.7" top="0.75" bottom="0.75" header="0.3" footer="0.3"/>
  <pageSetup scale="89" orientation="landscape" r:id="rId1"/>
  <headerFooter>
    <oddHeader>&amp;LXXXX Z1 Appendix B: CAMP Technical Requirements</oddHeader>
    <oddFooter>&amp;RPage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9"/>
  <sheetViews>
    <sheetView zoomScaleNormal="100" workbookViewId="0">
      <selection activeCell="K31" sqref="K31"/>
    </sheetView>
  </sheetViews>
  <sheetFormatPr defaultColWidth="9.1796875" defaultRowHeight="11.5" x14ac:dyDescent="0.25"/>
  <cols>
    <col min="1" max="1" width="5.7265625" style="10" customWidth="1"/>
    <col min="2" max="2" width="5.7265625" style="8" customWidth="1"/>
    <col min="3" max="3" width="11.81640625" style="22" bestFit="1" customWidth="1"/>
    <col min="4" max="4" width="60.7265625" style="8" customWidth="1"/>
    <col min="5" max="5" width="6.453125" style="8" customWidth="1"/>
    <col min="6" max="6" width="9.81640625" style="8" customWidth="1"/>
    <col min="7" max="7" width="3.7265625" style="8" customWidth="1"/>
    <col min="8" max="8" width="5.26953125" style="8" customWidth="1"/>
    <col min="9" max="9" width="32.453125" style="8" customWidth="1"/>
    <col min="10" max="16384" width="9.1796875" style="8"/>
  </cols>
  <sheetData>
    <row r="1" spans="1:9" ht="159.75" customHeight="1" x14ac:dyDescent="0.25">
      <c r="A1" s="91" t="s">
        <v>20</v>
      </c>
      <c r="B1" s="91"/>
      <c r="C1" s="17" t="s">
        <v>21</v>
      </c>
      <c r="D1" s="34" t="s">
        <v>22</v>
      </c>
      <c r="E1" s="47" t="s">
        <v>23</v>
      </c>
      <c r="F1" s="47" t="s">
        <v>24</v>
      </c>
      <c r="G1" s="46" t="s">
        <v>25</v>
      </c>
      <c r="H1" s="46" t="s">
        <v>26</v>
      </c>
      <c r="I1" s="17" t="s">
        <v>27</v>
      </c>
    </row>
    <row r="2" spans="1:9" ht="23" x14ac:dyDescent="0.25">
      <c r="A2" s="9" t="s">
        <v>28</v>
      </c>
      <c r="B2" s="9">
        <v>1</v>
      </c>
      <c r="C2" s="21" t="s">
        <v>29</v>
      </c>
      <c r="D2" s="11" t="s">
        <v>30</v>
      </c>
      <c r="E2" s="11" t="s">
        <v>31</v>
      </c>
      <c r="F2" s="60" t="s">
        <v>32</v>
      </c>
      <c r="G2" s="60"/>
      <c r="H2" s="60"/>
      <c r="I2" s="61" t="s">
        <v>334</v>
      </c>
    </row>
    <row r="3" spans="1:9" ht="34.5" x14ac:dyDescent="0.25">
      <c r="A3" s="13" t="s">
        <v>28</v>
      </c>
      <c r="B3" s="9">
        <v>2</v>
      </c>
      <c r="C3" s="21" t="s">
        <v>29</v>
      </c>
      <c r="D3" s="11" t="s">
        <v>33</v>
      </c>
      <c r="E3" s="11" t="s">
        <v>31</v>
      </c>
      <c r="F3" s="60" t="s">
        <v>32</v>
      </c>
      <c r="G3" s="60"/>
      <c r="H3" s="60"/>
      <c r="I3" s="61" t="s">
        <v>335</v>
      </c>
    </row>
    <row r="4" spans="1:9" ht="34.5" x14ac:dyDescent="0.25">
      <c r="A4" s="13" t="s">
        <v>28</v>
      </c>
      <c r="B4" s="9">
        <v>3</v>
      </c>
      <c r="C4" s="21" t="s">
        <v>29</v>
      </c>
      <c r="D4" s="11" t="s">
        <v>34</v>
      </c>
      <c r="E4" s="11" t="s">
        <v>31</v>
      </c>
      <c r="F4" s="60" t="s">
        <v>32</v>
      </c>
      <c r="G4" s="60"/>
      <c r="H4" s="60"/>
      <c r="I4" s="61" t="s">
        <v>336</v>
      </c>
    </row>
    <row r="5" spans="1:9" ht="46" x14ac:dyDescent="0.25">
      <c r="A5" s="13" t="s">
        <v>28</v>
      </c>
      <c r="B5" s="9">
        <v>4</v>
      </c>
      <c r="C5" s="21" t="s">
        <v>29</v>
      </c>
      <c r="D5" s="11" t="s">
        <v>35</v>
      </c>
      <c r="E5" s="11" t="s">
        <v>31</v>
      </c>
      <c r="F5" s="60" t="s">
        <v>32</v>
      </c>
      <c r="G5" s="60"/>
      <c r="H5" s="60"/>
      <c r="I5" s="61" t="s">
        <v>36</v>
      </c>
    </row>
    <row r="6" spans="1:9" ht="34.5" x14ac:dyDescent="0.25">
      <c r="A6" s="13" t="s">
        <v>28</v>
      </c>
      <c r="B6" s="9">
        <v>5</v>
      </c>
      <c r="C6" s="21" t="s">
        <v>37</v>
      </c>
      <c r="D6" s="11" t="s">
        <v>38</v>
      </c>
      <c r="E6" s="11" t="s">
        <v>31</v>
      </c>
      <c r="F6" s="60" t="s">
        <v>32</v>
      </c>
      <c r="G6" s="60"/>
      <c r="H6" s="60"/>
      <c r="I6" s="61"/>
    </row>
    <row r="7" spans="1:9" ht="23" x14ac:dyDescent="0.25">
      <c r="A7" s="13" t="s">
        <v>28</v>
      </c>
      <c r="B7" s="9">
        <v>6</v>
      </c>
      <c r="C7" s="21" t="s">
        <v>37</v>
      </c>
      <c r="D7" s="12" t="s">
        <v>39</v>
      </c>
      <c r="E7" s="11" t="s">
        <v>31</v>
      </c>
      <c r="F7" s="60" t="s">
        <v>32</v>
      </c>
      <c r="G7" s="60"/>
      <c r="H7" s="60"/>
      <c r="I7" s="61"/>
    </row>
    <row r="8" spans="1:9" ht="54" customHeight="1" x14ac:dyDescent="0.25">
      <c r="A8" s="13" t="s">
        <v>28</v>
      </c>
      <c r="B8" s="9">
        <v>7</v>
      </c>
      <c r="C8" s="21" t="s">
        <v>37</v>
      </c>
      <c r="D8" s="12" t="s">
        <v>40</v>
      </c>
      <c r="E8" s="11" t="s">
        <v>31</v>
      </c>
      <c r="F8" s="60" t="s">
        <v>32</v>
      </c>
      <c r="G8" s="60"/>
      <c r="H8" s="60"/>
      <c r="I8" s="61"/>
    </row>
    <row r="9" spans="1:9" ht="34.5" x14ac:dyDescent="0.25">
      <c r="A9" s="13" t="s">
        <v>28</v>
      </c>
      <c r="B9" s="9">
        <v>8</v>
      </c>
      <c r="C9" s="29" t="s">
        <v>37</v>
      </c>
      <c r="D9" s="48" t="s">
        <v>41</v>
      </c>
      <c r="E9" s="11" t="s">
        <v>31</v>
      </c>
      <c r="F9" s="60" t="s">
        <v>32</v>
      </c>
      <c r="G9" s="60"/>
      <c r="H9" s="60"/>
      <c r="I9" s="61" t="s">
        <v>42</v>
      </c>
    </row>
    <row r="10" spans="1:9" ht="23" x14ac:dyDescent="0.25">
      <c r="A10" s="13" t="s">
        <v>28</v>
      </c>
      <c r="B10" s="9">
        <v>9</v>
      </c>
      <c r="C10" s="21" t="s">
        <v>37</v>
      </c>
      <c r="D10" s="11" t="s">
        <v>43</v>
      </c>
      <c r="E10" s="11" t="s">
        <v>31</v>
      </c>
      <c r="F10" s="60" t="s">
        <v>32</v>
      </c>
      <c r="G10" s="60"/>
      <c r="H10" s="60"/>
      <c r="I10" s="61"/>
    </row>
    <row r="11" spans="1:9" ht="23" x14ac:dyDescent="0.25">
      <c r="A11" s="13" t="s">
        <v>28</v>
      </c>
      <c r="B11" s="9">
        <v>10</v>
      </c>
      <c r="C11" s="21" t="s">
        <v>37</v>
      </c>
      <c r="D11" s="11" t="s">
        <v>44</v>
      </c>
      <c r="E11" s="11" t="s">
        <v>31</v>
      </c>
      <c r="F11" s="60" t="s">
        <v>32</v>
      </c>
      <c r="G11" s="60"/>
      <c r="H11" s="60"/>
      <c r="I11" s="61"/>
    </row>
    <row r="12" spans="1:9" ht="57.5" x14ac:dyDescent="0.25">
      <c r="A12" s="13" t="s">
        <v>28</v>
      </c>
      <c r="B12" s="9">
        <v>11</v>
      </c>
      <c r="C12" s="21" t="s">
        <v>37</v>
      </c>
      <c r="D12" s="19" t="s">
        <v>45</v>
      </c>
      <c r="E12" s="11" t="s">
        <v>31</v>
      </c>
      <c r="F12" s="60" t="s">
        <v>32</v>
      </c>
      <c r="G12" s="60"/>
      <c r="H12" s="60"/>
      <c r="I12" s="61" t="s">
        <v>46</v>
      </c>
    </row>
    <row r="13" spans="1:9" ht="23" x14ac:dyDescent="0.25">
      <c r="A13" s="13" t="s">
        <v>28</v>
      </c>
      <c r="B13" s="9">
        <v>12</v>
      </c>
      <c r="C13" s="21" t="s">
        <v>37</v>
      </c>
      <c r="D13" s="12" t="s">
        <v>47</v>
      </c>
      <c r="E13" s="11" t="s">
        <v>31</v>
      </c>
      <c r="F13" s="60" t="s">
        <v>32</v>
      </c>
      <c r="G13" s="62"/>
      <c r="H13" s="62"/>
      <c r="I13" s="61"/>
    </row>
    <row r="14" spans="1:9" ht="57.5" x14ac:dyDescent="0.25">
      <c r="A14" s="13" t="s">
        <v>28</v>
      </c>
      <c r="B14" s="9">
        <v>13</v>
      </c>
      <c r="C14" s="21" t="s">
        <v>37</v>
      </c>
      <c r="D14" s="11" t="s">
        <v>48</v>
      </c>
      <c r="E14" s="11" t="s">
        <v>31</v>
      </c>
      <c r="F14" s="60" t="s">
        <v>32</v>
      </c>
      <c r="G14" s="60"/>
      <c r="H14" s="60"/>
      <c r="I14" s="61" t="s">
        <v>337</v>
      </c>
    </row>
    <row r="15" spans="1:9" ht="69" x14ac:dyDescent="0.25">
      <c r="A15" s="13" t="s">
        <v>28</v>
      </c>
      <c r="B15" s="9">
        <v>14</v>
      </c>
      <c r="C15" s="21" t="s">
        <v>37</v>
      </c>
      <c r="D15" s="11" t="s">
        <v>49</v>
      </c>
      <c r="E15" s="11" t="s">
        <v>50</v>
      </c>
      <c r="F15" s="60" t="s">
        <v>32</v>
      </c>
      <c r="G15" s="60"/>
      <c r="H15" s="60"/>
      <c r="I15" s="61" t="s">
        <v>338</v>
      </c>
    </row>
    <row r="16" spans="1:9" ht="115" x14ac:dyDescent="0.25">
      <c r="A16" s="13" t="s">
        <v>28</v>
      </c>
      <c r="B16" s="9">
        <v>15</v>
      </c>
      <c r="C16" s="21" t="s">
        <v>37</v>
      </c>
      <c r="D16" s="11" t="s">
        <v>51</v>
      </c>
      <c r="E16" s="11" t="s">
        <v>31</v>
      </c>
      <c r="F16" s="60" t="s">
        <v>32</v>
      </c>
      <c r="G16" s="60"/>
      <c r="H16" s="60"/>
      <c r="I16" s="61" t="s">
        <v>339</v>
      </c>
    </row>
    <row r="17" spans="1:9" ht="34.5" x14ac:dyDescent="0.25">
      <c r="A17" s="13" t="s">
        <v>28</v>
      </c>
      <c r="B17" s="9">
        <v>16</v>
      </c>
      <c r="C17" s="21" t="s">
        <v>37</v>
      </c>
      <c r="D17" s="11" t="s">
        <v>52</v>
      </c>
      <c r="E17" s="11" t="s">
        <v>31</v>
      </c>
      <c r="F17" s="60"/>
      <c r="G17" s="60"/>
      <c r="H17" s="60"/>
      <c r="I17" s="61"/>
    </row>
    <row r="18" spans="1:9" ht="92" x14ac:dyDescent="0.25">
      <c r="A18" s="13" t="s">
        <v>28</v>
      </c>
      <c r="B18" s="9">
        <v>17</v>
      </c>
      <c r="C18" s="21" t="s">
        <v>37</v>
      </c>
      <c r="D18" s="11" t="s">
        <v>53</v>
      </c>
      <c r="E18" s="11" t="s">
        <v>31</v>
      </c>
      <c r="F18" s="60" t="s">
        <v>32</v>
      </c>
      <c r="G18" s="60"/>
      <c r="H18" s="60"/>
      <c r="I18" s="61" t="s">
        <v>54</v>
      </c>
    </row>
    <row r="19" spans="1:9" ht="46" x14ac:dyDescent="0.25">
      <c r="A19" s="13" t="s">
        <v>28</v>
      </c>
      <c r="B19" s="9">
        <v>18</v>
      </c>
      <c r="C19" s="21" t="s">
        <v>37</v>
      </c>
      <c r="D19" s="11" t="s">
        <v>55</v>
      </c>
      <c r="E19" s="11" t="s">
        <v>31</v>
      </c>
      <c r="F19" s="60" t="s">
        <v>32</v>
      </c>
      <c r="G19" s="60"/>
      <c r="H19" s="60"/>
      <c r="I19" s="61" t="s">
        <v>56</v>
      </c>
    </row>
    <row r="20" spans="1:9" ht="103.5" x14ac:dyDescent="0.25">
      <c r="A20" s="13" t="s">
        <v>28</v>
      </c>
      <c r="B20" s="9">
        <v>19</v>
      </c>
      <c r="C20" s="21" t="s">
        <v>57</v>
      </c>
      <c r="D20" s="11" t="s">
        <v>58</v>
      </c>
      <c r="E20" s="11" t="s">
        <v>31</v>
      </c>
      <c r="F20" s="60" t="s">
        <v>32</v>
      </c>
      <c r="G20" s="60"/>
      <c r="H20" s="60"/>
      <c r="I20" s="69" t="s">
        <v>364</v>
      </c>
    </row>
    <row r="21" spans="1:9" ht="34.5" x14ac:dyDescent="0.25">
      <c r="A21" s="13" t="s">
        <v>28</v>
      </c>
      <c r="B21" s="9">
        <v>20</v>
      </c>
      <c r="C21" s="21" t="s">
        <v>57</v>
      </c>
      <c r="D21" s="11" t="s">
        <v>59</v>
      </c>
      <c r="E21" s="11" t="s">
        <v>31</v>
      </c>
      <c r="F21" s="60" t="s">
        <v>32</v>
      </c>
      <c r="G21" s="60"/>
      <c r="H21" s="60"/>
      <c r="I21" s="61" t="s">
        <v>60</v>
      </c>
    </row>
    <row r="22" spans="1:9" ht="48" customHeight="1" x14ac:dyDescent="0.25">
      <c r="A22" s="13" t="s">
        <v>28</v>
      </c>
      <c r="B22" s="9">
        <v>21</v>
      </c>
      <c r="C22" s="21" t="s">
        <v>57</v>
      </c>
      <c r="D22" s="12" t="s">
        <v>61</v>
      </c>
      <c r="E22" s="11" t="s">
        <v>31</v>
      </c>
      <c r="F22" s="60" t="s">
        <v>32</v>
      </c>
      <c r="G22" s="60"/>
      <c r="H22" s="60"/>
      <c r="I22" s="61" t="s">
        <v>62</v>
      </c>
    </row>
    <row r="23" spans="1:9" ht="49.5" customHeight="1" x14ac:dyDescent="0.25">
      <c r="A23" s="13" t="s">
        <v>28</v>
      </c>
      <c r="B23" s="9">
        <v>22</v>
      </c>
      <c r="C23" s="21" t="s">
        <v>57</v>
      </c>
      <c r="D23" s="12" t="s">
        <v>63</v>
      </c>
      <c r="E23" s="11" t="s">
        <v>31</v>
      </c>
      <c r="F23" s="60" t="s">
        <v>32</v>
      </c>
      <c r="G23" s="60"/>
      <c r="H23" s="60"/>
      <c r="I23" s="61" t="s">
        <v>64</v>
      </c>
    </row>
    <row r="24" spans="1:9" ht="92" x14ac:dyDescent="0.25">
      <c r="A24" s="13" t="s">
        <v>28</v>
      </c>
      <c r="B24" s="9">
        <v>23</v>
      </c>
      <c r="C24" s="21" t="s">
        <v>57</v>
      </c>
      <c r="D24" s="11" t="s">
        <v>65</v>
      </c>
      <c r="E24" s="11" t="s">
        <v>31</v>
      </c>
      <c r="F24" s="60" t="s">
        <v>32</v>
      </c>
      <c r="G24" s="60"/>
      <c r="H24" s="60"/>
      <c r="I24" s="61" t="s">
        <v>340</v>
      </c>
    </row>
    <row r="25" spans="1:9" ht="103.5" x14ac:dyDescent="0.25">
      <c r="A25" s="13" t="s">
        <v>28</v>
      </c>
      <c r="B25" s="9">
        <v>24</v>
      </c>
      <c r="C25" s="21" t="s">
        <v>57</v>
      </c>
      <c r="D25" s="11" t="s">
        <v>66</v>
      </c>
      <c r="E25" s="11" t="s">
        <v>31</v>
      </c>
      <c r="F25" s="60" t="s">
        <v>28</v>
      </c>
      <c r="G25" s="60"/>
      <c r="H25" s="60"/>
      <c r="I25" s="61" t="s">
        <v>341</v>
      </c>
    </row>
    <row r="26" spans="1:9" ht="34.5" x14ac:dyDescent="0.25">
      <c r="A26" s="13" t="s">
        <v>28</v>
      </c>
      <c r="B26" s="9">
        <v>25</v>
      </c>
      <c r="C26" s="21" t="s">
        <v>57</v>
      </c>
      <c r="D26" s="11" t="s">
        <v>67</v>
      </c>
      <c r="E26" s="11" t="s">
        <v>31</v>
      </c>
      <c r="F26" s="60" t="s">
        <v>32</v>
      </c>
      <c r="G26" s="60"/>
      <c r="H26" s="60"/>
      <c r="I26" s="61" t="s">
        <v>68</v>
      </c>
    </row>
    <row r="27" spans="1:9" ht="34.5" x14ac:dyDescent="0.25">
      <c r="A27" s="13" t="s">
        <v>28</v>
      </c>
      <c r="B27" s="9">
        <v>26</v>
      </c>
      <c r="C27" s="21" t="s">
        <v>57</v>
      </c>
      <c r="D27" s="11" t="s">
        <v>69</v>
      </c>
      <c r="E27" s="11" t="s">
        <v>31</v>
      </c>
      <c r="F27" s="60" t="s">
        <v>32</v>
      </c>
      <c r="G27" s="60"/>
      <c r="H27" s="60"/>
      <c r="I27" s="61" t="s">
        <v>70</v>
      </c>
    </row>
    <row r="28" spans="1:9" ht="46" x14ac:dyDescent="0.25">
      <c r="A28" s="13" t="s">
        <v>28</v>
      </c>
      <c r="B28" s="9">
        <v>27</v>
      </c>
      <c r="C28" s="21" t="s">
        <v>57</v>
      </c>
      <c r="D28" s="11" t="s">
        <v>71</v>
      </c>
      <c r="E28" s="11" t="s">
        <v>31</v>
      </c>
      <c r="F28" s="60" t="s">
        <v>32</v>
      </c>
      <c r="G28" s="60"/>
      <c r="H28" s="60"/>
      <c r="I28" s="61" t="s">
        <v>342</v>
      </c>
    </row>
    <row r="29" spans="1:9" ht="23" x14ac:dyDescent="0.25">
      <c r="A29" s="13" t="s">
        <v>28</v>
      </c>
      <c r="B29" s="9">
        <v>28</v>
      </c>
      <c r="C29" s="21" t="s">
        <v>72</v>
      </c>
      <c r="D29" s="12" t="s">
        <v>73</v>
      </c>
      <c r="E29" s="11" t="s">
        <v>31</v>
      </c>
      <c r="F29" s="60" t="s">
        <v>32</v>
      </c>
      <c r="G29" s="60"/>
      <c r="H29" s="60"/>
      <c r="I29" s="61" t="s">
        <v>74</v>
      </c>
    </row>
    <row r="30" spans="1:9" ht="103.5" x14ac:dyDescent="0.25">
      <c r="A30" s="13" t="s">
        <v>28</v>
      </c>
      <c r="B30" s="9">
        <v>29</v>
      </c>
      <c r="C30" s="21" t="s">
        <v>72</v>
      </c>
      <c r="D30" s="12" t="s">
        <v>75</v>
      </c>
      <c r="E30" s="11" t="s">
        <v>31</v>
      </c>
      <c r="F30" s="60" t="s">
        <v>76</v>
      </c>
      <c r="G30" s="60"/>
      <c r="H30" s="60"/>
      <c r="I30" s="15" t="s">
        <v>369</v>
      </c>
    </row>
    <row r="31" spans="1:9" ht="80.5" x14ac:dyDescent="0.25">
      <c r="A31" s="13" t="s">
        <v>28</v>
      </c>
      <c r="B31" s="9">
        <v>30</v>
      </c>
      <c r="C31" s="21" t="s">
        <v>72</v>
      </c>
      <c r="D31" s="12" t="s">
        <v>77</v>
      </c>
      <c r="E31" s="11" t="s">
        <v>31</v>
      </c>
      <c r="F31" s="60" t="s">
        <v>76</v>
      </c>
      <c r="G31" s="60"/>
      <c r="H31" s="60"/>
      <c r="I31" s="15" t="s">
        <v>373</v>
      </c>
    </row>
    <row r="32" spans="1:9" ht="23" x14ac:dyDescent="0.25">
      <c r="A32" s="13" t="s">
        <v>28</v>
      </c>
      <c r="B32" s="9">
        <v>31</v>
      </c>
      <c r="C32" s="21" t="s">
        <v>72</v>
      </c>
      <c r="D32" s="12" t="s">
        <v>78</v>
      </c>
      <c r="E32" s="11" t="s">
        <v>31</v>
      </c>
      <c r="F32" s="60" t="s">
        <v>32</v>
      </c>
      <c r="G32" s="60"/>
      <c r="H32" s="60"/>
      <c r="I32" s="61"/>
    </row>
    <row r="33" spans="1:9" ht="23" x14ac:dyDescent="0.25">
      <c r="A33" s="13" t="s">
        <v>28</v>
      </c>
      <c r="B33" s="9">
        <v>32</v>
      </c>
      <c r="C33" s="21" t="s">
        <v>72</v>
      </c>
      <c r="D33" s="12" t="s">
        <v>79</v>
      </c>
      <c r="E33" s="11" t="s">
        <v>31</v>
      </c>
      <c r="F33" s="60" t="s">
        <v>32</v>
      </c>
      <c r="G33" s="60"/>
      <c r="H33" s="60"/>
      <c r="I33" s="61"/>
    </row>
    <row r="34" spans="1:9" ht="23" x14ac:dyDescent="0.25">
      <c r="A34" s="13" t="s">
        <v>28</v>
      </c>
      <c r="B34" s="9">
        <v>33</v>
      </c>
      <c r="C34" s="21" t="s">
        <v>72</v>
      </c>
      <c r="D34" s="12" t="s">
        <v>80</v>
      </c>
      <c r="E34" s="11" t="s">
        <v>31</v>
      </c>
      <c r="F34" s="60" t="s">
        <v>32</v>
      </c>
      <c r="G34" s="60"/>
      <c r="H34" s="60"/>
      <c r="I34" s="61"/>
    </row>
    <row r="35" spans="1:9" ht="23" x14ac:dyDescent="0.25">
      <c r="A35" s="13" t="s">
        <v>28</v>
      </c>
      <c r="B35" s="9">
        <v>34</v>
      </c>
      <c r="C35" s="21" t="s">
        <v>72</v>
      </c>
      <c r="D35" s="12" t="s">
        <v>81</v>
      </c>
      <c r="E35" s="11" t="s">
        <v>31</v>
      </c>
      <c r="F35" s="60" t="s">
        <v>32</v>
      </c>
      <c r="G35" s="60"/>
      <c r="H35" s="60"/>
      <c r="I35" s="61"/>
    </row>
    <row r="36" spans="1:9" ht="23" x14ac:dyDescent="0.25">
      <c r="A36" s="13" t="s">
        <v>28</v>
      </c>
      <c r="B36" s="9">
        <v>35</v>
      </c>
      <c r="C36" s="21" t="s">
        <v>72</v>
      </c>
      <c r="D36" s="12" t="s">
        <v>82</v>
      </c>
      <c r="E36" s="11" t="s">
        <v>31</v>
      </c>
      <c r="F36" s="60" t="s">
        <v>32</v>
      </c>
      <c r="G36" s="60"/>
      <c r="H36" s="60"/>
      <c r="I36" s="61"/>
    </row>
    <row r="37" spans="1:9" ht="138" x14ac:dyDescent="0.25">
      <c r="A37" s="13" t="s">
        <v>28</v>
      </c>
      <c r="B37" s="9">
        <v>36</v>
      </c>
      <c r="C37" s="21" t="s">
        <v>83</v>
      </c>
      <c r="D37" s="12" t="s">
        <v>84</v>
      </c>
      <c r="E37" s="11" t="s">
        <v>31</v>
      </c>
      <c r="F37" s="60" t="s">
        <v>32</v>
      </c>
      <c r="G37" s="60"/>
      <c r="H37" s="60"/>
      <c r="I37" s="69" t="s">
        <v>330</v>
      </c>
    </row>
    <row r="38" spans="1:9" ht="14.5" hidden="1" x14ac:dyDescent="0.35">
      <c r="D38"/>
      <c r="E38"/>
      <c r="F38"/>
      <c r="G38"/>
      <c r="H38"/>
      <c r="I38"/>
    </row>
    <row r="39" spans="1:9" hidden="1" x14ac:dyDescent="0.25">
      <c r="A39" s="92" t="s">
        <v>85</v>
      </c>
      <c r="B39" s="92"/>
      <c r="C39" s="92"/>
      <c r="D39" s="92"/>
      <c r="E39" s="92"/>
      <c r="F39" s="92"/>
      <c r="G39" s="92"/>
      <c r="H39" s="92"/>
      <c r="I39" s="92"/>
    </row>
    <row r="40" spans="1:9" hidden="1" x14ac:dyDescent="0.25">
      <c r="A40" s="41"/>
      <c r="B40" s="40"/>
      <c r="C40" s="40"/>
      <c r="D40" s="30" t="s">
        <v>86</v>
      </c>
      <c r="E40" s="30"/>
      <c r="F40" s="30">
        <f>COUNTIF(F2:F37,"Y")</f>
        <v>0</v>
      </c>
      <c r="G40" s="30">
        <f>COUNTIF(G2:G37,"Y")</f>
        <v>0</v>
      </c>
      <c r="H40" s="30">
        <f>COUNTIF(H2:H37,"Y")</f>
        <v>0</v>
      </c>
      <c r="I40" s="40"/>
    </row>
    <row r="41" spans="1:9" hidden="1" x14ac:dyDescent="0.25">
      <c r="A41" s="42"/>
      <c r="B41" s="40"/>
      <c r="C41" s="40"/>
      <c r="D41" s="30" t="s">
        <v>87</v>
      </c>
      <c r="E41" s="30"/>
      <c r="F41" s="30">
        <f>COUNTIF(F2:F37,"N")</f>
        <v>2</v>
      </c>
      <c r="G41" s="30">
        <f t="shared" ref="G41:H41" si="0">COUNTIF(G2:G37,"N")</f>
        <v>0</v>
      </c>
      <c r="H41" s="30">
        <f t="shared" si="0"/>
        <v>0</v>
      </c>
      <c r="I41" s="40"/>
    </row>
    <row r="42" spans="1:9" hidden="1" x14ac:dyDescent="0.25">
      <c r="A42" s="42"/>
      <c r="B42" s="40"/>
      <c r="C42" s="40"/>
      <c r="D42" s="30" t="s">
        <v>88</v>
      </c>
      <c r="E42" s="30"/>
      <c r="F42" s="30">
        <f>COUNTIF(F2:F37, "C")</f>
        <v>32</v>
      </c>
      <c r="G42" s="30"/>
      <c r="H42" s="30"/>
      <c r="I42" s="40"/>
    </row>
    <row r="43" spans="1:9" hidden="1" x14ac:dyDescent="0.25">
      <c r="A43" s="42"/>
      <c r="B43" s="40"/>
      <c r="C43" s="40"/>
      <c r="D43" s="30" t="s">
        <v>89</v>
      </c>
      <c r="E43" s="30"/>
      <c r="F43" s="30">
        <f>COUNTIF(F2:F37, "A")</f>
        <v>1</v>
      </c>
      <c r="G43" s="30"/>
      <c r="H43" s="30"/>
      <c r="I43" s="40"/>
    </row>
    <row r="44" spans="1:9" hidden="1" x14ac:dyDescent="0.25">
      <c r="A44" s="42"/>
      <c r="B44" s="40"/>
      <c r="C44" s="40"/>
      <c r="D44" s="30" t="s">
        <v>90</v>
      </c>
      <c r="E44" s="30"/>
      <c r="F44" s="30">
        <f>COUNTIF(F2:F37, "B")</f>
        <v>0</v>
      </c>
      <c r="G44" s="30"/>
      <c r="H44" s="30"/>
      <c r="I44" s="40"/>
    </row>
    <row r="45" spans="1:9" hidden="1" x14ac:dyDescent="0.25">
      <c r="A45" s="42"/>
      <c r="B45" s="40"/>
      <c r="C45" s="40"/>
      <c r="D45" s="30" t="s">
        <v>91</v>
      </c>
      <c r="E45" s="30">
        <f>COUNTIF(E2:E37,"R")</f>
        <v>35</v>
      </c>
      <c r="F45" s="30"/>
      <c r="G45" s="30"/>
      <c r="H45" s="30"/>
      <c r="I45" s="40"/>
    </row>
    <row r="46" spans="1:9" hidden="1" x14ac:dyDescent="0.25">
      <c r="A46" s="42"/>
      <c r="B46" s="40"/>
      <c r="C46" s="40"/>
      <c r="D46" s="30" t="s">
        <v>92</v>
      </c>
      <c r="E46" s="30">
        <f>COUNTIF(E2:E37, "O")</f>
        <v>1</v>
      </c>
      <c r="F46" s="30"/>
      <c r="G46" s="30"/>
      <c r="H46" s="30"/>
      <c r="I46" s="40"/>
    </row>
    <row r="47" spans="1:9" hidden="1" x14ac:dyDescent="0.25">
      <c r="A47" s="42"/>
      <c r="B47" s="40"/>
      <c r="C47" s="40"/>
      <c r="D47" s="30" t="s">
        <v>93</v>
      </c>
      <c r="E47" s="30">
        <f>SUM(E45:E46)</f>
        <v>36</v>
      </c>
      <c r="F47" s="30"/>
      <c r="G47" s="30"/>
      <c r="H47" s="30"/>
      <c r="I47" s="40"/>
    </row>
    <row r="48" spans="1:9" ht="14.5" x14ac:dyDescent="0.35">
      <c r="D48"/>
      <c r="E48"/>
      <c r="F48"/>
      <c r="G48"/>
      <c r="H48"/>
      <c r="I48"/>
    </row>
    <row r="49" spans="4:9" ht="14.5" x14ac:dyDescent="0.35">
      <c r="D49"/>
      <c r="E49"/>
      <c r="F49"/>
      <c r="G49"/>
      <c r="H49"/>
      <c r="I49"/>
    </row>
    <row r="50" spans="4:9" ht="14.5" x14ac:dyDescent="0.35">
      <c r="D50"/>
      <c r="E50"/>
      <c r="F50"/>
      <c r="G50"/>
      <c r="H50"/>
      <c r="I50"/>
    </row>
    <row r="51" spans="4:9" ht="14.5" x14ac:dyDescent="0.35">
      <c r="D51"/>
      <c r="E51"/>
      <c r="F51"/>
      <c r="G51"/>
      <c r="H51"/>
      <c r="I51"/>
    </row>
    <row r="52" spans="4:9" ht="14.5" x14ac:dyDescent="0.35">
      <c r="D52"/>
      <c r="E52"/>
      <c r="F52"/>
      <c r="G52"/>
      <c r="H52"/>
      <c r="I52"/>
    </row>
    <row r="53" spans="4:9" ht="14.5" x14ac:dyDescent="0.35">
      <c r="D53"/>
      <c r="E53"/>
      <c r="F53"/>
      <c r="G53"/>
      <c r="H53"/>
      <c r="I53"/>
    </row>
    <row r="54" spans="4:9" ht="14.5" x14ac:dyDescent="0.35">
      <c r="D54"/>
      <c r="E54"/>
      <c r="F54"/>
      <c r="G54"/>
      <c r="H54"/>
      <c r="I54"/>
    </row>
    <row r="55" spans="4:9" ht="14.5" x14ac:dyDescent="0.35">
      <c r="D55"/>
      <c r="E55"/>
      <c r="F55"/>
      <c r="G55"/>
      <c r="H55"/>
      <c r="I55"/>
    </row>
    <row r="56" spans="4:9" ht="14.5" x14ac:dyDescent="0.35">
      <c r="D56"/>
      <c r="E56"/>
      <c r="F56"/>
      <c r="G56"/>
      <c r="H56"/>
      <c r="I56"/>
    </row>
    <row r="57" spans="4:9" ht="14.5" x14ac:dyDescent="0.35">
      <c r="D57"/>
      <c r="E57"/>
      <c r="F57"/>
      <c r="G57"/>
      <c r="H57"/>
      <c r="I57"/>
    </row>
    <row r="58" spans="4:9" ht="14.5" x14ac:dyDescent="0.35">
      <c r="D58"/>
      <c r="E58"/>
      <c r="F58"/>
      <c r="G58"/>
      <c r="H58"/>
      <c r="I58"/>
    </row>
    <row r="59" spans="4:9" ht="14.5" x14ac:dyDescent="0.35">
      <c r="D59"/>
      <c r="E59"/>
      <c r="F59"/>
      <c r="G59"/>
      <c r="H59"/>
      <c r="I59"/>
    </row>
  </sheetData>
  <sheetProtection autoFilter="0"/>
  <protectedRanges>
    <protectedRange sqref="F48:I49 F2:I29 F32:I38 F30:H31" name="Range1_1"/>
  </protectedRanges>
  <mergeCells count="2">
    <mergeCell ref="A1:B1"/>
    <mergeCell ref="A39:I39"/>
  </mergeCells>
  <conditionalFormatting sqref="I2:I29 I32:I37">
    <cfRule type="expression" dxfId="16" priority="1">
      <formula>IF($F2="N",TRUE,IF($G2="Y",TRUE,IF($H2="Y",TRUE,(IF(#REF!="Y",TRUE,FALSE)))))</formula>
    </cfRule>
  </conditionalFormatting>
  <dataValidations count="2">
    <dataValidation type="list" allowBlank="1" showInputMessage="1" showErrorMessage="1" sqref="F2:F37" xr:uid="{05C02B08-CD4F-470E-9EB0-87D9BA1B35A8}">
      <formula1>"C,A,B,N"</formula1>
    </dataValidation>
    <dataValidation type="list" allowBlank="1" showInputMessage="1" showErrorMessage="1" sqref="G2:H37" xr:uid="{E0721F42-AC65-4660-A73F-D86EFF03D797}">
      <formula1>"Y,N"</formula1>
    </dataValidation>
  </dataValidations>
  <printOptions horizontalCentered="1"/>
  <pageMargins left="1" right="1" top="1" bottom="1" header="0.5" footer="0.5"/>
  <pageSetup scale="80" fitToHeight="0" orientation="landscape" r:id="rId1"/>
  <headerFooter>
    <oddHeader>&amp;LXXXX Z1 Appendix B: CAMP Technical Requirements&amp;CGeneral Technology</oddHeader>
    <oddFooter xml:space="preserve">&amp;RPage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6"/>
  <sheetViews>
    <sheetView zoomScaleNormal="100" workbookViewId="0">
      <selection activeCell="J1" sqref="J1"/>
    </sheetView>
  </sheetViews>
  <sheetFormatPr defaultColWidth="9.1796875" defaultRowHeight="11.5" x14ac:dyDescent="0.25"/>
  <cols>
    <col min="1" max="1" width="5.7265625" style="10" customWidth="1"/>
    <col min="2" max="2" width="5.7265625" style="8" customWidth="1"/>
    <col min="3" max="3" width="20.54296875" style="22" bestFit="1" customWidth="1"/>
    <col min="4" max="4" width="60.7265625" style="8" customWidth="1"/>
    <col min="5" max="5" width="6.54296875" style="8" customWidth="1"/>
    <col min="6" max="6" width="7.453125" style="8" customWidth="1"/>
    <col min="7" max="7" width="3.7265625" style="8" customWidth="1"/>
    <col min="8" max="8" width="5.7265625" style="8" customWidth="1"/>
    <col min="9" max="9" width="32.453125" style="8" customWidth="1"/>
    <col min="10" max="16384" width="9.1796875" style="8"/>
  </cols>
  <sheetData>
    <row r="1" spans="1:9" ht="165.65" customHeight="1" x14ac:dyDescent="0.25">
      <c r="A1" s="91" t="s">
        <v>20</v>
      </c>
      <c r="B1" s="91"/>
      <c r="C1" s="17" t="s">
        <v>21</v>
      </c>
      <c r="D1" s="34" t="s">
        <v>22</v>
      </c>
      <c r="E1" s="47" t="s">
        <v>23</v>
      </c>
      <c r="F1" s="47" t="s">
        <v>24</v>
      </c>
      <c r="G1" s="46" t="s">
        <v>25</v>
      </c>
      <c r="H1" s="46" t="s">
        <v>26</v>
      </c>
      <c r="I1" s="17" t="s">
        <v>27</v>
      </c>
    </row>
    <row r="2" spans="1:9" ht="31.5" customHeight="1" x14ac:dyDescent="0.25">
      <c r="A2" s="9" t="s">
        <v>94</v>
      </c>
      <c r="B2" s="9">
        <v>1</v>
      </c>
      <c r="C2" s="21" t="s">
        <v>95</v>
      </c>
      <c r="D2" s="11" t="s">
        <v>96</v>
      </c>
      <c r="E2" s="11" t="s">
        <v>31</v>
      </c>
      <c r="F2" s="60" t="s">
        <v>32</v>
      </c>
      <c r="G2" s="60"/>
      <c r="H2" s="60"/>
      <c r="I2" s="61" t="s">
        <v>97</v>
      </c>
    </row>
    <row r="3" spans="1:9" ht="48.75" customHeight="1" x14ac:dyDescent="0.25">
      <c r="A3" s="9" t="s">
        <v>94</v>
      </c>
      <c r="B3" s="9">
        <v>2</v>
      </c>
      <c r="C3" s="21" t="s">
        <v>95</v>
      </c>
      <c r="D3" s="11" t="s">
        <v>98</v>
      </c>
      <c r="E3" s="11" t="s">
        <v>31</v>
      </c>
      <c r="F3" s="60" t="s">
        <v>32</v>
      </c>
      <c r="G3" s="60"/>
      <c r="H3" s="60"/>
      <c r="I3" s="61" t="s">
        <v>99</v>
      </c>
    </row>
    <row r="4" spans="1:9" ht="23" x14ac:dyDescent="0.25">
      <c r="A4" s="9" t="s">
        <v>94</v>
      </c>
      <c r="B4" s="9">
        <v>3</v>
      </c>
      <c r="C4" s="21" t="s">
        <v>95</v>
      </c>
      <c r="D4" s="11" t="s">
        <v>100</v>
      </c>
      <c r="E4" s="11" t="s">
        <v>31</v>
      </c>
      <c r="F4" s="60" t="s">
        <v>32</v>
      </c>
      <c r="G4" s="60"/>
      <c r="H4" s="60"/>
      <c r="I4" s="61" t="s">
        <v>101</v>
      </c>
    </row>
    <row r="5" spans="1:9" ht="23" x14ac:dyDescent="0.25">
      <c r="A5" s="9" t="s">
        <v>94</v>
      </c>
      <c r="B5" s="9">
        <v>4</v>
      </c>
      <c r="C5" s="21" t="s">
        <v>95</v>
      </c>
      <c r="D5" s="11" t="s">
        <v>102</v>
      </c>
      <c r="E5" s="11" t="s">
        <v>31</v>
      </c>
      <c r="F5" s="60" t="s">
        <v>32</v>
      </c>
      <c r="G5" s="60"/>
      <c r="H5" s="60"/>
      <c r="I5" s="61" t="s">
        <v>103</v>
      </c>
    </row>
    <row r="6" spans="1:9" ht="34.5" x14ac:dyDescent="0.25">
      <c r="A6" s="9" t="s">
        <v>94</v>
      </c>
      <c r="B6" s="9">
        <v>5</v>
      </c>
      <c r="C6" s="21" t="s">
        <v>95</v>
      </c>
      <c r="D6" s="11" t="s">
        <v>104</v>
      </c>
      <c r="E6" s="11" t="s">
        <v>31</v>
      </c>
      <c r="F6" s="60" t="s">
        <v>32</v>
      </c>
      <c r="G6" s="60"/>
      <c r="H6" s="60"/>
      <c r="I6" s="61" t="s">
        <v>105</v>
      </c>
    </row>
    <row r="7" spans="1:9" ht="46" x14ac:dyDescent="0.25">
      <c r="A7" s="9" t="s">
        <v>94</v>
      </c>
      <c r="B7" s="9">
        <v>6</v>
      </c>
      <c r="C7" s="21" t="s">
        <v>106</v>
      </c>
      <c r="D7" s="11" t="s">
        <v>107</v>
      </c>
      <c r="E7" s="11" t="s">
        <v>31</v>
      </c>
      <c r="F7" s="60" t="s">
        <v>76</v>
      </c>
      <c r="G7" s="60"/>
      <c r="H7" s="60"/>
      <c r="I7" s="15" t="s">
        <v>374</v>
      </c>
    </row>
    <row r="8" spans="1:9" ht="23" x14ac:dyDescent="0.25">
      <c r="A8" s="9" t="s">
        <v>94</v>
      </c>
      <c r="B8" s="9">
        <v>7</v>
      </c>
      <c r="C8" s="21" t="s">
        <v>106</v>
      </c>
      <c r="D8" s="11" t="s">
        <v>108</v>
      </c>
      <c r="E8" s="11" t="s">
        <v>31</v>
      </c>
      <c r="F8" s="60" t="s">
        <v>32</v>
      </c>
      <c r="G8" s="60"/>
      <c r="H8" s="60"/>
      <c r="I8" s="61" t="s">
        <v>343</v>
      </c>
    </row>
    <row r="9" spans="1:9" ht="115" x14ac:dyDescent="0.25">
      <c r="A9" s="9" t="s">
        <v>94</v>
      </c>
      <c r="B9" s="9">
        <v>8</v>
      </c>
      <c r="C9" s="21" t="s">
        <v>106</v>
      </c>
      <c r="D9" s="12" t="s">
        <v>110</v>
      </c>
      <c r="E9" s="11" t="s">
        <v>31</v>
      </c>
      <c r="F9" s="60" t="s">
        <v>76</v>
      </c>
      <c r="G9" s="60"/>
      <c r="H9" s="60"/>
      <c r="I9" s="15" t="s">
        <v>362</v>
      </c>
    </row>
    <row r="10" spans="1:9" ht="57.5" x14ac:dyDescent="0.25">
      <c r="A10" s="13" t="s">
        <v>94</v>
      </c>
      <c r="B10" s="9">
        <v>9</v>
      </c>
      <c r="C10" s="21" t="s">
        <v>106</v>
      </c>
      <c r="D10" s="11" t="s">
        <v>111</v>
      </c>
      <c r="E10" s="11" t="s">
        <v>31</v>
      </c>
      <c r="F10" s="60" t="s">
        <v>32</v>
      </c>
      <c r="G10" s="60"/>
      <c r="H10" s="60"/>
      <c r="I10" s="61" t="s">
        <v>344</v>
      </c>
    </row>
    <row r="11" spans="1:9" ht="46" x14ac:dyDescent="0.25">
      <c r="A11" s="13" t="s">
        <v>94</v>
      </c>
      <c r="B11" s="13">
        <v>10</v>
      </c>
      <c r="C11" s="21" t="s">
        <v>37</v>
      </c>
      <c r="D11" s="11" t="s">
        <v>112</v>
      </c>
      <c r="E11" s="11" t="s">
        <v>50</v>
      </c>
      <c r="F11" s="60" t="s">
        <v>76</v>
      </c>
      <c r="G11" s="60"/>
      <c r="H11" s="60"/>
      <c r="I11" s="15" t="s">
        <v>331</v>
      </c>
    </row>
    <row r="12" spans="1:9" ht="46" x14ac:dyDescent="0.25">
      <c r="A12" s="9" t="s">
        <v>94</v>
      </c>
      <c r="B12" s="9">
        <v>11</v>
      </c>
      <c r="C12" s="21" t="s">
        <v>113</v>
      </c>
      <c r="D12" s="11" t="s">
        <v>114</v>
      </c>
      <c r="E12" s="11" t="s">
        <v>31</v>
      </c>
      <c r="F12" s="60" t="s">
        <v>32</v>
      </c>
      <c r="G12" s="60"/>
      <c r="H12" s="60"/>
      <c r="I12" s="61" t="s">
        <v>345</v>
      </c>
    </row>
    <row r="13" spans="1:9" ht="46" x14ac:dyDescent="0.25">
      <c r="A13" s="9" t="s">
        <v>94</v>
      </c>
      <c r="B13" s="9">
        <v>12</v>
      </c>
      <c r="C13" s="21" t="s">
        <v>113</v>
      </c>
      <c r="D13" s="11" t="s">
        <v>115</v>
      </c>
      <c r="E13" s="11" t="s">
        <v>31</v>
      </c>
      <c r="F13" s="60" t="s">
        <v>32</v>
      </c>
      <c r="G13" s="60"/>
      <c r="H13" s="60"/>
      <c r="I13" s="61" t="s">
        <v>345</v>
      </c>
    </row>
    <row r="14" spans="1:9" ht="23" x14ac:dyDescent="0.25">
      <c r="A14" s="13" t="s">
        <v>94</v>
      </c>
      <c r="B14" s="9">
        <v>13</v>
      </c>
      <c r="C14" s="21" t="s">
        <v>113</v>
      </c>
      <c r="D14" s="11" t="s">
        <v>116</v>
      </c>
      <c r="E14" s="11" t="s">
        <v>31</v>
      </c>
      <c r="F14" s="60" t="s">
        <v>32</v>
      </c>
      <c r="G14" s="60"/>
      <c r="H14" s="60"/>
      <c r="I14" s="61" t="s">
        <v>117</v>
      </c>
    </row>
    <row r="15" spans="1:9" ht="46" x14ac:dyDescent="0.25">
      <c r="A15" s="13" t="s">
        <v>94</v>
      </c>
      <c r="B15" s="9">
        <v>14</v>
      </c>
      <c r="C15" s="21" t="s">
        <v>113</v>
      </c>
      <c r="D15" s="11" t="s">
        <v>118</v>
      </c>
      <c r="E15" s="11" t="s">
        <v>31</v>
      </c>
      <c r="F15" s="60" t="s">
        <v>32</v>
      </c>
      <c r="G15" s="60"/>
      <c r="H15" s="60"/>
      <c r="I15" s="61" t="s">
        <v>345</v>
      </c>
    </row>
    <row r="16" spans="1:9" ht="34.5" x14ac:dyDescent="0.25">
      <c r="A16" s="13" t="s">
        <v>94</v>
      </c>
      <c r="B16" s="9">
        <v>15</v>
      </c>
      <c r="C16" s="21" t="s">
        <v>113</v>
      </c>
      <c r="D16" s="11" t="s">
        <v>119</v>
      </c>
      <c r="E16" s="11" t="s">
        <v>50</v>
      </c>
      <c r="F16" s="60" t="s">
        <v>32</v>
      </c>
      <c r="G16" s="60"/>
      <c r="H16" s="60"/>
      <c r="I16" s="61" t="s">
        <v>120</v>
      </c>
    </row>
    <row r="17" spans="1:9" ht="115" x14ac:dyDescent="0.25">
      <c r="A17" s="9" t="s">
        <v>94</v>
      </c>
      <c r="B17" s="9">
        <v>16</v>
      </c>
      <c r="C17" s="21" t="s">
        <v>121</v>
      </c>
      <c r="D17" s="11" t="s">
        <v>122</v>
      </c>
      <c r="E17" s="11" t="s">
        <v>31</v>
      </c>
      <c r="F17" s="60" t="s">
        <v>32</v>
      </c>
      <c r="G17" s="60"/>
      <c r="H17" s="60"/>
      <c r="I17" s="61" t="s">
        <v>346</v>
      </c>
    </row>
    <row r="18" spans="1:9" ht="126.5" x14ac:dyDescent="0.25">
      <c r="A18" s="13" t="s">
        <v>94</v>
      </c>
      <c r="B18" s="9">
        <v>17</v>
      </c>
      <c r="C18" s="29" t="s">
        <v>123</v>
      </c>
      <c r="D18" s="11" t="s">
        <v>124</v>
      </c>
      <c r="E18" s="11" t="s">
        <v>31</v>
      </c>
      <c r="F18" s="60" t="s">
        <v>32</v>
      </c>
      <c r="G18" s="60"/>
      <c r="H18" s="60"/>
      <c r="I18" s="61" t="s">
        <v>347</v>
      </c>
    </row>
    <row r="19" spans="1:9" ht="46" x14ac:dyDescent="0.25">
      <c r="A19" s="9" t="s">
        <v>94</v>
      </c>
      <c r="B19" s="9">
        <v>18</v>
      </c>
      <c r="C19" s="29" t="s">
        <v>123</v>
      </c>
      <c r="D19" s="11" t="s">
        <v>125</v>
      </c>
      <c r="E19" s="11" t="s">
        <v>31</v>
      </c>
      <c r="F19" s="60" t="s">
        <v>32</v>
      </c>
      <c r="G19" s="60"/>
      <c r="H19" s="60"/>
      <c r="I19" s="61" t="s">
        <v>126</v>
      </c>
    </row>
    <row r="20" spans="1:9" ht="14.5" x14ac:dyDescent="0.35">
      <c r="F20"/>
      <c r="G20"/>
      <c r="H20"/>
      <c r="I20"/>
    </row>
    <row r="21" spans="1:9" hidden="1" x14ac:dyDescent="0.25">
      <c r="A21" s="92" t="s">
        <v>85</v>
      </c>
      <c r="B21" s="92"/>
      <c r="C21" s="92"/>
      <c r="D21" s="92"/>
      <c r="E21" s="92"/>
      <c r="F21" s="92"/>
      <c r="G21" s="92"/>
      <c r="H21" s="92"/>
      <c r="I21" s="92"/>
    </row>
    <row r="22" spans="1:9" hidden="1" x14ac:dyDescent="0.25">
      <c r="A22" s="41"/>
      <c r="B22" s="40"/>
      <c r="C22" s="40"/>
      <c r="D22" s="30" t="s">
        <v>86</v>
      </c>
      <c r="E22" s="30"/>
      <c r="F22" s="30">
        <f>COUNTIF(F2:F19,"Y")</f>
        <v>0</v>
      </c>
      <c r="G22" s="30">
        <f>COUNTIF(G2:G19,"Y")</f>
        <v>0</v>
      </c>
      <c r="H22" s="30">
        <f>COUNTIF(H2:H19,"Y")</f>
        <v>0</v>
      </c>
      <c r="I22" s="40"/>
    </row>
    <row r="23" spans="1:9" hidden="1" x14ac:dyDescent="0.25">
      <c r="A23" s="42"/>
      <c r="B23" s="40"/>
      <c r="C23" s="40"/>
      <c r="D23" s="30" t="s">
        <v>87</v>
      </c>
      <c r="E23" s="30"/>
      <c r="F23" s="30">
        <f>COUNTIF(F2:F19,"N")</f>
        <v>3</v>
      </c>
      <c r="G23" s="30">
        <f t="shared" ref="G23:H23" si="0">COUNTIF(G2:G19,"N")</f>
        <v>0</v>
      </c>
      <c r="H23" s="30">
        <f t="shared" si="0"/>
        <v>0</v>
      </c>
      <c r="I23" s="40"/>
    </row>
    <row r="24" spans="1:9" hidden="1" x14ac:dyDescent="0.25">
      <c r="A24" s="42"/>
      <c r="B24" s="40"/>
      <c r="C24" s="40"/>
      <c r="D24" s="30" t="s">
        <v>88</v>
      </c>
      <c r="E24" s="30"/>
      <c r="F24" s="30">
        <f>COUNTIF(F2:F19, "C")</f>
        <v>15</v>
      </c>
      <c r="G24" s="30"/>
      <c r="H24" s="30"/>
      <c r="I24" s="40"/>
    </row>
    <row r="25" spans="1:9" hidden="1" x14ac:dyDescent="0.25">
      <c r="A25" s="42"/>
      <c r="B25" s="40"/>
      <c r="C25" s="40"/>
      <c r="D25" s="30" t="s">
        <v>89</v>
      </c>
      <c r="E25" s="30"/>
      <c r="F25" s="30">
        <f>COUNTIF(F2:F19, "A")</f>
        <v>0</v>
      </c>
      <c r="G25" s="30"/>
      <c r="H25" s="30"/>
      <c r="I25" s="40"/>
    </row>
    <row r="26" spans="1:9" hidden="1" x14ac:dyDescent="0.25">
      <c r="A26" s="42"/>
      <c r="B26" s="40"/>
      <c r="C26" s="40"/>
      <c r="D26" s="30" t="s">
        <v>90</v>
      </c>
      <c r="E26" s="30"/>
      <c r="F26" s="30">
        <f>COUNTIF(F2:F19, "B")</f>
        <v>0</v>
      </c>
      <c r="G26" s="30"/>
      <c r="H26" s="30"/>
      <c r="I26" s="40"/>
    </row>
    <row r="27" spans="1:9" hidden="1" x14ac:dyDescent="0.25">
      <c r="A27" s="42"/>
      <c r="B27" s="40"/>
      <c r="C27" s="40"/>
      <c r="D27" s="30" t="s">
        <v>91</v>
      </c>
      <c r="E27" s="30">
        <f>COUNTIF(E2:E19,"R")</f>
        <v>16</v>
      </c>
      <c r="F27" s="30"/>
      <c r="G27" s="30"/>
      <c r="H27" s="30"/>
      <c r="I27" s="40"/>
    </row>
    <row r="28" spans="1:9" hidden="1" x14ac:dyDescent="0.25">
      <c r="A28" s="42"/>
      <c r="B28" s="40"/>
      <c r="C28" s="40"/>
      <c r="D28" s="30" t="s">
        <v>92</v>
      </c>
      <c r="E28" s="30">
        <f>COUNTIF(E2:E19, "O")</f>
        <v>2</v>
      </c>
      <c r="F28" s="30"/>
      <c r="G28" s="30"/>
      <c r="H28" s="30"/>
      <c r="I28" s="40"/>
    </row>
    <row r="29" spans="1:9" hidden="1" x14ac:dyDescent="0.25">
      <c r="A29" s="42"/>
      <c r="B29" s="40"/>
      <c r="C29" s="40"/>
      <c r="D29" s="30" t="s">
        <v>93</v>
      </c>
      <c r="E29" s="30">
        <f>SUM(E27:E28)</f>
        <v>18</v>
      </c>
      <c r="F29" s="30"/>
      <c r="G29" s="30"/>
      <c r="H29" s="30"/>
      <c r="I29" s="40"/>
    </row>
    <row r="30" spans="1:9" ht="14.5" x14ac:dyDescent="0.35">
      <c r="F30"/>
      <c r="G30"/>
      <c r="H30"/>
      <c r="I30"/>
    </row>
    <row r="31" spans="1:9" ht="14.5" x14ac:dyDescent="0.35">
      <c r="F31"/>
      <c r="G31"/>
      <c r="H31"/>
      <c r="I31"/>
    </row>
    <row r="32" spans="1:9" ht="14.5" x14ac:dyDescent="0.35">
      <c r="F32"/>
      <c r="G32"/>
      <c r="H32"/>
      <c r="I32"/>
    </row>
    <row r="33" spans="6:9" ht="14.5" x14ac:dyDescent="0.35">
      <c r="F33"/>
      <c r="G33"/>
      <c r="H33"/>
      <c r="I33"/>
    </row>
    <row r="34" spans="6:9" ht="14.5" x14ac:dyDescent="0.35">
      <c r="F34"/>
      <c r="G34"/>
      <c r="H34"/>
      <c r="I34"/>
    </row>
    <row r="35" spans="6:9" ht="14.5" x14ac:dyDescent="0.35">
      <c r="F35"/>
      <c r="G35"/>
      <c r="H35"/>
      <c r="I35"/>
    </row>
    <row r="36" spans="6:9" ht="14.5" x14ac:dyDescent="0.35">
      <c r="F36"/>
      <c r="G36"/>
      <c r="H36"/>
      <c r="I36"/>
    </row>
    <row r="37" spans="6:9" ht="14.5" x14ac:dyDescent="0.35">
      <c r="F37"/>
      <c r="G37"/>
      <c r="H37"/>
      <c r="I37"/>
    </row>
    <row r="38" spans="6:9" ht="14.5" x14ac:dyDescent="0.35">
      <c r="F38"/>
      <c r="G38"/>
      <c r="H38"/>
      <c r="I38"/>
    </row>
    <row r="39" spans="6:9" ht="14.5" x14ac:dyDescent="0.35">
      <c r="F39"/>
      <c r="G39"/>
      <c r="H39"/>
      <c r="I39"/>
    </row>
    <row r="40" spans="6:9" ht="14.5" x14ac:dyDescent="0.35">
      <c r="F40"/>
      <c r="G40"/>
      <c r="H40"/>
      <c r="I40"/>
    </row>
    <row r="41" spans="6:9" ht="14.5" x14ac:dyDescent="0.35">
      <c r="F41"/>
      <c r="G41"/>
      <c r="H41"/>
      <c r="I41"/>
    </row>
    <row r="42" spans="6:9" ht="14.5" x14ac:dyDescent="0.35">
      <c r="F42"/>
      <c r="G42"/>
      <c r="H42"/>
      <c r="I42"/>
    </row>
    <row r="43" spans="6:9" ht="14.5" x14ac:dyDescent="0.35">
      <c r="F43"/>
      <c r="G43"/>
      <c r="H43"/>
      <c r="I43"/>
    </row>
    <row r="44" spans="6:9" ht="14.5" x14ac:dyDescent="0.35">
      <c r="F44"/>
      <c r="G44"/>
      <c r="H44"/>
      <c r="I44"/>
    </row>
    <row r="45" spans="6:9" ht="14.5" x14ac:dyDescent="0.35">
      <c r="F45"/>
      <c r="G45"/>
      <c r="H45"/>
      <c r="I45"/>
    </row>
    <row r="46" spans="6:9" ht="14.5" x14ac:dyDescent="0.35">
      <c r="F46"/>
      <c r="G46"/>
      <c r="H46"/>
      <c r="I46"/>
    </row>
  </sheetData>
  <sheetProtection autoFilter="0"/>
  <protectedRanges>
    <protectedRange sqref="I2:I6 F2:H20 F30:I34 I8 I19:I20 I10 I12:I16" name="Vendor Response_1"/>
    <protectedRange sqref="I17:I18" name="Range1_1"/>
  </protectedRanges>
  <mergeCells count="2">
    <mergeCell ref="A1:B1"/>
    <mergeCell ref="A21:I21"/>
  </mergeCells>
  <conditionalFormatting sqref="I2">
    <cfRule type="expression" dxfId="15" priority="6">
      <formula>IF($F2="N",TRUE,IF($G2="Y",TRUE,IF($H2="Y",TRUE,(IF(#REF!="Y",TRUE,FALSE)))))</formula>
    </cfRule>
  </conditionalFormatting>
  <conditionalFormatting sqref="I3:I6 I19 I8 I10 I12:I16">
    <cfRule type="expression" dxfId="14" priority="3">
      <formula>IF($F3="N",TRUE,IF($G3="Y",TRUE,IF($H3="Y",TRUE,(IF(#REF!="Y",TRUE,FALSE)))))</formula>
    </cfRule>
  </conditionalFormatting>
  <conditionalFormatting sqref="I17">
    <cfRule type="expression" dxfId="13" priority="2">
      <formula>IF($F17="N",TRUE,IF($G17="Y",TRUE,IF($H17="Y",TRUE,(IF(#REF!="Y",TRUE,FALSE)))))</formula>
    </cfRule>
  </conditionalFormatting>
  <conditionalFormatting sqref="I18">
    <cfRule type="expression" dxfId="12" priority="1">
      <formula>IF($F18="N",TRUE,IF($G18="Y",TRUE,IF($H18="Y",TRUE,(IF(#REF!="Y",TRUE,FALSE)))))</formula>
    </cfRule>
  </conditionalFormatting>
  <dataValidations count="2">
    <dataValidation type="list" allowBlank="1" showInputMessage="1" showErrorMessage="1" sqref="F2:F19" xr:uid="{1FA1D8ED-41C9-403F-917E-ADC311973C3D}">
      <formula1>"C,A,B,N"</formula1>
    </dataValidation>
    <dataValidation type="list" allowBlank="1" showInputMessage="1" showErrorMessage="1" sqref="G2:H19" xr:uid="{E4DE3854-AF80-40D2-9A6B-7179095A5F54}">
      <formula1>"Y,N"</formula1>
    </dataValidation>
  </dataValidations>
  <printOptions horizontalCentered="1"/>
  <pageMargins left="1" right="1" top="1" bottom="1" header="0.5" footer="0.5"/>
  <pageSetup scale="78" fitToHeight="0" orientation="landscape" horizontalDpi="1200" verticalDpi="1200" r:id="rId1"/>
  <headerFooter>
    <oddHeader>&amp;LXXXX Z1 Appendix B: CAMP Technical Requirements&amp;CEnabling Technology</oddHeader>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4"/>
  <sheetViews>
    <sheetView zoomScaleNormal="100" workbookViewId="0">
      <selection activeCell="I3" sqref="I3"/>
    </sheetView>
  </sheetViews>
  <sheetFormatPr defaultColWidth="9.1796875" defaultRowHeight="11.5" x14ac:dyDescent="0.25"/>
  <cols>
    <col min="1" max="1" width="5.7265625" style="10" customWidth="1"/>
    <col min="2" max="2" width="5.7265625" style="8" customWidth="1"/>
    <col min="3" max="3" width="11.26953125" style="22" bestFit="1" customWidth="1"/>
    <col min="4" max="4" width="60.7265625" style="8" customWidth="1"/>
    <col min="5" max="5" width="5.54296875" style="8" customWidth="1"/>
    <col min="6" max="6" width="8.1796875" style="8" customWidth="1"/>
    <col min="7" max="7" width="3.7265625" style="8" customWidth="1"/>
    <col min="8" max="8" width="5.7265625" style="8" customWidth="1"/>
    <col min="9" max="9" width="32.453125" style="8" customWidth="1"/>
    <col min="10" max="16384" width="9.1796875" style="8"/>
  </cols>
  <sheetData>
    <row r="1" spans="1:9" ht="165.65" customHeight="1" x14ac:dyDescent="0.25">
      <c r="A1" s="91" t="s">
        <v>20</v>
      </c>
      <c r="B1" s="91"/>
      <c r="C1" s="17" t="s">
        <v>21</v>
      </c>
      <c r="D1" s="34" t="s">
        <v>22</v>
      </c>
      <c r="E1" s="47" t="s">
        <v>23</v>
      </c>
      <c r="F1" s="47" t="s">
        <v>24</v>
      </c>
      <c r="G1" s="46" t="s">
        <v>25</v>
      </c>
      <c r="H1" s="46" t="s">
        <v>26</v>
      </c>
      <c r="I1" s="17" t="s">
        <v>27</v>
      </c>
    </row>
    <row r="2" spans="1:9" ht="57.5" x14ac:dyDescent="0.25">
      <c r="A2" s="9" t="s">
        <v>32</v>
      </c>
      <c r="B2" s="13">
        <v>1</v>
      </c>
      <c r="C2" s="21" t="s">
        <v>88</v>
      </c>
      <c r="D2" s="11" t="s">
        <v>127</v>
      </c>
      <c r="E2" s="11" t="s">
        <v>31</v>
      </c>
      <c r="F2" s="60" t="s">
        <v>32</v>
      </c>
      <c r="G2" s="60"/>
      <c r="H2" s="60"/>
      <c r="I2" s="61" t="s">
        <v>128</v>
      </c>
    </row>
    <row r="3" spans="1:9" ht="26.5" customHeight="1" x14ac:dyDescent="0.35">
      <c r="A3" s="9" t="s">
        <v>32</v>
      </c>
      <c r="B3" s="13">
        <v>2</v>
      </c>
      <c r="C3" s="21" t="s">
        <v>88</v>
      </c>
      <c r="D3" s="11" t="s">
        <v>129</v>
      </c>
      <c r="E3" s="11" t="s">
        <v>50</v>
      </c>
      <c r="F3" s="60" t="s">
        <v>76</v>
      </c>
      <c r="G3" s="60"/>
      <c r="H3" s="60"/>
      <c r="I3" s="103" t="s">
        <v>130</v>
      </c>
    </row>
    <row r="4" spans="1:9" ht="34.5" x14ac:dyDescent="0.25">
      <c r="A4" s="9" t="s">
        <v>32</v>
      </c>
      <c r="B4" s="13">
        <v>3</v>
      </c>
      <c r="C4" s="21" t="s">
        <v>88</v>
      </c>
      <c r="D4" s="11" t="s">
        <v>131</v>
      </c>
      <c r="E4" s="11" t="s">
        <v>31</v>
      </c>
      <c r="F4" s="60" t="s">
        <v>32</v>
      </c>
      <c r="G4" s="60"/>
      <c r="H4" s="60"/>
      <c r="I4" s="61" t="s">
        <v>132</v>
      </c>
    </row>
    <row r="5" spans="1:9" ht="103.5" x14ac:dyDescent="0.25">
      <c r="A5" s="9" t="s">
        <v>32</v>
      </c>
      <c r="B5" s="13">
        <v>4</v>
      </c>
      <c r="C5" s="21" t="s">
        <v>88</v>
      </c>
      <c r="D5" s="11" t="s">
        <v>133</v>
      </c>
      <c r="E5" s="11" t="s">
        <v>31</v>
      </c>
      <c r="F5" s="60" t="s">
        <v>76</v>
      </c>
      <c r="G5" s="60"/>
      <c r="H5" s="60"/>
      <c r="I5" s="102" t="s">
        <v>134</v>
      </c>
    </row>
    <row r="6" spans="1:9" ht="46" x14ac:dyDescent="0.25">
      <c r="A6" s="9" t="s">
        <v>32</v>
      </c>
      <c r="B6" s="13">
        <v>5</v>
      </c>
      <c r="C6" s="21" t="s">
        <v>88</v>
      </c>
      <c r="D6" s="11" t="s">
        <v>135</v>
      </c>
      <c r="E6" s="11" t="s">
        <v>31</v>
      </c>
      <c r="F6" s="60" t="s">
        <v>32</v>
      </c>
      <c r="G6" s="60"/>
      <c r="H6" s="60"/>
      <c r="I6" s="61" t="s">
        <v>136</v>
      </c>
    </row>
    <row r="7" spans="1:9" ht="92" x14ac:dyDescent="0.25">
      <c r="A7" s="9" t="s">
        <v>32</v>
      </c>
      <c r="B7" s="13">
        <v>6</v>
      </c>
      <c r="C7" s="21" t="s">
        <v>88</v>
      </c>
      <c r="D7" s="11" t="s">
        <v>137</v>
      </c>
      <c r="E7" s="11" t="s">
        <v>31</v>
      </c>
      <c r="F7" s="60" t="s">
        <v>32</v>
      </c>
      <c r="G7" s="60"/>
      <c r="H7" s="60"/>
      <c r="I7" s="61" t="s">
        <v>348</v>
      </c>
    </row>
    <row r="8" spans="1:9" ht="80.5" x14ac:dyDescent="0.25">
      <c r="A8" s="9" t="s">
        <v>32</v>
      </c>
      <c r="B8" s="13">
        <v>7</v>
      </c>
      <c r="C8" s="21" t="s">
        <v>88</v>
      </c>
      <c r="D8" s="11" t="s">
        <v>138</v>
      </c>
      <c r="E8" s="11" t="s">
        <v>31</v>
      </c>
      <c r="F8" s="60" t="s">
        <v>32</v>
      </c>
      <c r="G8" s="60"/>
      <c r="H8" s="60"/>
      <c r="I8" s="61" t="s">
        <v>139</v>
      </c>
    </row>
    <row r="9" spans="1:9" ht="34.5" x14ac:dyDescent="0.25">
      <c r="A9" s="13" t="s">
        <v>32</v>
      </c>
      <c r="B9" s="13">
        <v>8</v>
      </c>
      <c r="C9" s="21" t="s">
        <v>88</v>
      </c>
      <c r="D9" s="11" t="s">
        <v>140</v>
      </c>
      <c r="E9" s="11" t="s">
        <v>31</v>
      </c>
      <c r="F9" s="60" t="s">
        <v>32</v>
      </c>
      <c r="G9" s="60"/>
      <c r="H9" s="60"/>
      <c r="I9" s="61" t="s">
        <v>365</v>
      </c>
    </row>
    <row r="10" spans="1:9" ht="34.5" x14ac:dyDescent="0.25">
      <c r="A10" s="13" t="s">
        <v>32</v>
      </c>
      <c r="B10" s="13">
        <v>9</v>
      </c>
      <c r="C10" s="21" t="s">
        <v>141</v>
      </c>
      <c r="D10" s="11" t="s">
        <v>142</v>
      </c>
      <c r="E10" s="11" t="s">
        <v>31</v>
      </c>
      <c r="F10" s="60" t="s">
        <v>32</v>
      </c>
      <c r="G10" s="60"/>
      <c r="H10" s="60"/>
      <c r="I10" s="61" t="s">
        <v>143</v>
      </c>
    </row>
    <row r="11" spans="1:9" ht="69" x14ac:dyDescent="0.25">
      <c r="A11" s="9" t="s">
        <v>32</v>
      </c>
      <c r="B11" s="13">
        <v>10</v>
      </c>
      <c r="C11" s="21" t="s">
        <v>144</v>
      </c>
      <c r="D11" s="11" t="s">
        <v>145</v>
      </c>
      <c r="E11" s="11" t="s">
        <v>31</v>
      </c>
      <c r="F11" s="60" t="s">
        <v>32</v>
      </c>
      <c r="G11" s="60"/>
      <c r="H11" s="60"/>
      <c r="I11" s="61" t="s">
        <v>146</v>
      </c>
    </row>
    <row r="12" spans="1:9" x14ac:dyDescent="0.25">
      <c r="A12" s="9" t="s">
        <v>32</v>
      </c>
      <c r="B12" s="13">
        <v>11</v>
      </c>
      <c r="C12" s="21" t="s">
        <v>144</v>
      </c>
      <c r="D12" s="11" t="s">
        <v>147</v>
      </c>
      <c r="E12" s="11" t="s">
        <v>31</v>
      </c>
      <c r="F12" s="60" t="s">
        <v>32</v>
      </c>
      <c r="G12" s="60"/>
      <c r="H12" s="60"/>
      <c r="I12" s="61"/>
    </row>
    <row r="13" spans="1:9" ht="23" x14ac:dyDescent="0.25">
      <c r="A13" s="9" t="s">
        <v>32</v>
      </c>
      <c r="B13" s="13">
        <v>12</v>
      </c>
      <c r="C13" s="21" t="s">
        <v>144</v>
      </c>
      <c r="D13" s="11" t="s">
        <v>148</v>
      </c>
      <c r="E13" s="11" t="s">
        <v>50</v>
      </c>
      <c r="F13" s="60" t="s">
        <v>32</v>
      </c>
      <c r="G13" s="60"/>
      <c r="H13" s="60"/>
      <c r="I13" s="61" t="s">
        <v>149</v>
      </c>
    </row>
    <row r="14" spans="1:9" ht="32.25" customHeight="1" x14ac:dyDescent="0.25">
      <c r="A14" s="9" t="s">
        <v>32</v>
      </c>
      <c r="B14" s="13">
        <v>13</v>
      </c>
      <c r="C14" s="21" t="s">
        <v>144</v>
      </c>
      <c r="D14" s="11" t="s">
        <v>150</v>
      </c>
      <c r="E14" s="11" t="s">
        <v>31</v>
      </c>
      <c r="F14" s="60" t="s">
        <v>32</v>
      </c>
      <c r="G14" s="60"/>
      <c r="H14" s="60"/>
      <c r="I14" s="61" t="s">
        <v>151</v>
      </c>
    </row>
    <row r="15" spans="1:9" ht="36" customHeight="1" x14ac:dyDescent="0.25">
      <c r="A15" s="9" t="s">
        <v>32</v>
      </c>
      <c r="B15" s="13">
        <v>14</v>
      </c>
      <c r="C15" s="21" t="s">
        <v>144</v>
      </c>
      <c r="D15" s="11" t="s">
        <v>152</v>
      </c>
      <c r="E15" s="11" t="s">
        <v>31</v>
      </c>
      <c r="F15" s="60" t="s">
        <v>32</v>
      </c>
      <c r="G15" s="60"/>
      <c r="H15" s="60"/>
      <c r="I15" s="61" t="s">
        <v>153</v>
      </c>
    </row>
    <row r="16" spans="1:9" ht="23" x14ac:dyDescent="0.25">
      <c r="A16" s="9" t="s">
        <v>32</v>
      </c>
      <c r="B16" s="13">
        <v>15</v>
      </c>
      <c r="C16" s="21" t="s">
        <v>144</v>
      </c>
      <c r="D16" s="11" t="s">
        <v>154</v>
      </c>
      <c r="E16" s="11" t="s">
        <v>31</v>
      </c>
      <c r="F16" s="60" t="s">
        <v>32</v>
      </c>
      <c r="G16" s="60"/>
      <c r="H16" s="60"/>
      <c r="I16" s="61" t="s">
        <v>155</v>
      </c>
    </row>
    <row r="17" spans="1:9" ht="46" x14ac:dyDescent="0.25">
      <c r="A17" s="9" t="s">
        <v>32</v>
      </c>
      <c r="B17" s="13">
        <v>16</v>
      </c>
      <c r="C17" s="21" t="s">
        <v>144</v>
      </c>
      <c r="D17" s="11" t="s">
        <v>156</v>
      </c>
      <c r="E17" s="11" t="s">
        <v>31</v>
      </c>
      <c r="F17" s="60" t="s">
        <v>32</v>
      </c>
      <c r="G17" s="60"/>
      <c r="H17" s="60"/>
      <c r="I17" s="61" t="s">
        <v>370</v>
      </c>
    </row>
    <row r="18" spans="1:9" ht="23" x14ac:dyDescent="0.25">
      <c r="A18" s="13" t="s">
        <v>32</v>
      </c>
      <c r="B18" s="13">
        <v>17</v>
      </c>
      <c r="C18" s="21" t="s">
        <v>144</v>
      </c>
      <c r="D18" s="11" t="s">
        <v>157</v>
      </c>
      <c r="E18" s="11" t="s">
        <v>31</v>
      </c>
      <c r="F18" s="60" t="s">
        <v>32</v>
      </c>
      <c r="G18" s="60"/>
      <c r="H18" s="60"/>
      <c r="I18" s="61" t="s">
        <v>158</v>
      </c>
    </row>
    <row r="19" spans="1:9" ht="36.65" customHeight="1" x14ac:dyDescent="0.25">
      <c r="A19" s="9" t="s">
        <v>32</v>
      </c>
      <c r="B19" s="13">
        <v>18</v>
      </c>
      <c r="C19" s="21" t="s">
        <v>144</v>
      </c>
      <c r="D19" s="11" t="s">
        <v>159</v>
      </c>
      <c r="E19" s="11" t="s">
        <v>31</v>
      </c>
      <c r="F19" s="60" t="s">
        <v>32</v>
      </c>
      <c r="G19" s="60"/>
      <c r="H19" s="60"/>
      <c r="I19" s="61"/>
    </row>
    <row r="20" spans="1:9" ht="46" x14ac:dyDescent="0.25">
      <c r="A20" s="13" t="s">
        <v>32</v>
      </c>
      <c r="B20" s="13">
        <v>19</v>
      </c>
      <c r="C20" s="21" t="s">
        <v>144</v>
      </c>
      <c r="D20" s="11" t="s">
        <v>160</v>
      </c>
      <c r="E20" s="11" t="s">
        <v>31</v>
      </c>
      <c r="F20" s="60" t="s">
        <v>76</v>
      </c>
      <c r="G20" s="60"/>
      <c r="H20" s="60"/>
      <c r="I20" s="15" t="s">
        <v>161</v>
      </c>
    </row>
    <row r="21" spans="1:9" ht="46" x14ac:dyDescent="0.25">
      <c r="A21" s="13" t="s">
        <v>32</v>
      </c>
      <c r="B21" s="13">
        <v>20</v>
      </c>
      <c r="C21" s="21" t="s">
        <v>144</v>
      </c>
      <c r="D21" s="11" t="s">
        <v>162</v>
      </c>
      <c r="E21" s="11" t="s">
        <v>31</v>
      </c>
      <c r="F21" s="60" t="s">
        <v>32</v>
      </c>
      <c r="G21" s="60"/>
      <c r="H21" s="60"/>
      <c r="I21" s="61" t="s">
        <v>163</v>
      </c>
    </row>
    <row r="22" spans="1:9" ht="80.5" x14ac:dyDescent="0.25">
      <c r="A22" s="13" t="s">
        <v>32</v>
      </c>
      <c r="B22" s="13">
        <v>21</v>
      </c>
      <c r="C22" s="21" t="s">
        <v>144</v>
      </c>
      <c r="D22" s="11" t="s">
        <v>164</v>
      </c>
      <c r="E22" s="11" t="s">
        <v>31</v>
      </c>
      <c r="F22" s="60" t="s">
        <v>32</v>
      </c>
      <c r="G22" s="60"/>
      <c r="H22" s="60"/>
      <c r="I22" s="61" t="s">
        <v>165</v>
      </c>
    </row>
    <row r="23" spans="1:9" ht="23" x14ac:dyDescent="0.25">
      <c r="A23" s="13" t="s">
        <v>32</v>
      </c>
      <c r="B23" s="13">
        <v>22</v>
      </c>
      <c r="C23" s="21" t="s">
        <v>37</v>
      </c>
      <c r="D23" s="11" t="s">
        <v>166</v>
      </c>
      <c r="E23" s="11" t="s">
        <v>31</v>
      </c>
      <c r="F23" s="60" t="s">
        <v>32</v>
      </c>
      <c r="G23" s="60"/>
      <c r="H23" s="60"/>
      <c r="I23" s="61" t="s">
        <v>167</v>
      </c>
    </row>
    <row r="24" spans="1:9" ht="310.5" x14ac:dyDescent="0.25">
      <c r="A24" s="13" t="s">
        <v>32</v>
      </c>
      <c r="B24" s="13">
        <v>23</v>
      </c>
      <c r="C24" s="21" t="s">
        <v>37</v>
      </c>
      <c r="D24" s="11" t="s">
        <v>168</v>
      </c>
      <c r="E24" s="11" t="s">
        <v>31</v>
      </c>
      <c r="F24" s="60" t="s">
        <v>32</v>
      </c>
      <c r="G24" s="60"/>
      <c r="H24" s="60"/>
      <c r="I24" s="61" t="s">
        <v>169</v>
      </c>
    </row>
    <row r="25" spans="1:9" ht="23" x14ac:dyDescent="0.25">
      <c r="A25" s="13" t="s">
        <v>32</v>
      </c>
      <c r="B25" s="13">
        <v>24</v>
      </c>
      <c r="C25" s="21" t="s">
        <v>37</v>
      </c>
      <c r="D25" s="11" t="s">
        <v>170</v>
      </c>
      <c r="E25" s="11" t="s">
        <v>31</v>
      </c>
      <c r="F25" s="60" t="s">
        <v>32</v>
      </c>
      <c r="G25" s="60"/>
      <c r="H25" s="60"/>
      <c r="I25" s="61" t="s">
        <v>171</v>
      </c>
    </row>
    <row r="26" spans="1:9" ht="46" x14ac:dyDescent="0.25">
      <c r="A26" s="13" t="s">
        <v>32</v>
      </c>
      <c r="B26" s="13">
        <v>25</v>
      </c>
      <c r="C26" s="21" t="s">
        <v>172</v>
      </c>
      <c r="D26" s="12" t="s">
        <v>173</v>
      </c>
      <c r="E26" s="11" t="s">
        <v>31</v>
      </c>
      <c r="F26" s="60"/>
      <c r="G26" s="60"/>
      <c r="H26" s="60" t="s">
        <v>109</v>
      </c>
      <c r="I26" s="15" t="s">
        <v>174</v>
      </c>
    </row>
    <row r="27" spans="1:9" ht="14.5" hidden="1" x14ac:dyDescent="0.35">
      <c r="D27"/>
      <c r="E27"/>
      <c r="F27"/>
      <c r="G27"/>
      <c r="H27"/>
      <c r="I27"/>
    </row>
    <row r="28" spans="1:9" hidden="1" x14ac:dyDescent="0.25">
      <c r="A28" s="92" t="s">
        <v>85</v>
      </c>
      <c r="B28" s="92"/>
      <c r="C28" s="92"/>
      <c r="D28" s="92"/>
      <c r="E28" s="92"/>
      <c r="F28" s="92"/>
      <c r="G28" s="92"/>
      <c r="H28" s="92"/>
      <c r="I28" s="92"/>
    </row>
    <row r="29" spans="1:9" hidden="1" x14ac:dyDescent="0.25">
      <c r="A29" s="41"/>
      <c r="B29" s="40"/>
      <c r="C29" s="40"/>
      <c r="D29" s="30" t="s">
        <v>86</v>
      </c>
      <c r="E29" s="30"/>
      <c r="F29" s="30">
        <f>COUNTIF(F2:F26,"Y")</f>
        <v>0</v>
      </c>
      <c r="G29" s="30">
        <f>COUNTIF(G2:G26,"Y")</f>
        <v>0</v>
      </c>
      <c r="H29" s="30">
        <f>COUNTIF(H2:H26,"Y")</f>
        <v>1</v>
      </c>
      <c r="I29" s="40"/>
    </row>
    <row r="30" spans="1:9" hidden="1" x14ac:dyDescent="0.25">
      <c r="A30" s="42"/>
      <c r="B30" s="40"/>
      <c r="C30" s="40"/>
      <c r="D30" s="30" t="s">
        <v>87</v>
      </c>
      <c r="E30" s="30"/>
      <c r="F30" s="30">
        <f>COUNTIF(F2:F26,"N")</f>
        <v>3</v>
      </c>
      <c r="G30" s="30">
        <f>COUNTIF(G2:G26,"N")</f>
        <v>0</v>
      </c>
      <c r="H30" s="30">
        <f>COUNTIF(H2:H26,"N")</f>
        <v>0</v>
      </c>
      <c r="I30" s="40"/>
    </row>
    <row r="31" spans="1:9" hidden="1" x14ac:dyDescent="0.25">
      <c r="A31" s="42"/>
      <c r="B31" s="40"/>
      <c r="C31" s="40"/>
      <c r="D31" s="30" t="s">
        <v>88</v>
      </c>
      <c r="E31" s="30"/>
      <c r="F31" s="30">
        <f>COUNTIF(F2:F26, "C")</f>
        <v>21</v>
      </c>
      <c r="G31" s="30"/>
      <c r="H31" s="30"/>
      <c r="I31" s="40"/>
    </row>
    <row r="32" spans="1:9" hidden="1" x14ac:dyDescent="0.25">
      <c r="A32" s="42"/>
      <c r="B32" s="40"/>
      <c r="C32" s="40"/>
      <c r="D32" s="30" t="s">
        <v>89</v>
      </c>
      <c r="E32" s="30"/>
      <c r="F32" s="30">
        <f>COUNTIF(F2:F26, "A")</f>
        <v>0</v>
      </c>
      <c r="G32" s="30"/>
      <c r="H32" s="30"/>
      <c r="I32" s="40"/>
    </row>
    <row r="33" spans="1:9" hidden="1" x14ac:dyDescent="0.25">
      <c r="A33" s="42"/>
      <c r="B33" s="40"/>
      <c r="C33" s="40"/>
      <c r="D33" s="30" t="s">
        <v>90</v>
      </c>
      <c r="E33" s="30"/>
      <c r="F33" s="30">
        <f>COUNTIF(F2:F26, "B")</f>
        <v>0</v>
      </c>
      <c r="G33" s="30"/>
      <c r="H33" s="30"/>
      <c r="I33" s="40"/>
    </row>
    <row r="34" spans="1:9" ht="18.75" hidden="1" customHeight="1" x14ac:dyDescent="0.25">
      <c r="A34" s="42"/>
      <c r="B34" s="40"/>
      <c r="C34" s="40"/>
      <c r="D34" s="30" t="s">
        <v>91</v>
      </c>
      <c r="E34" s="30">
        <f>COUNTIF(E2:E26,"R")</f>
        <v>23</v>
      </c>
      <c r="F34" s="30"/>
      <c r="G34" s="30"/>
      <c r="H34" s="30"/>
      <c r="I34" s="40"/>
    </row>
    <row r="35" spans="1:9" hidden="1" x14ac:dyDescent="0.25">
      <c r="A35" s="42"/>
      <c r="B35" s="40"/>
      <c r="C35" s="40"/>
      <c r="D35" s="30" t="s">
        <v>92</v>
      </c>
      <c r="E35" s="30">
        <f>COUNTIF(E2:E26, "O")</f>
        <v>2</v>
      </c>
      <c r="F35" s="30"/>
      <c r="G35" s="30"/>
      <c r="H35" s="30"/>
      <c r="I35" s="40"/>
    </row>
    <row r="36" spans="1:9" hidden="1" x14ac:dyDescent="0.25">
      <c r="A36" s="42"/>
      <c r="B36" s="40"/>
      <c r="C36" s="40"/>
      <c r="D36" s="30" t="s">
        <v>93</v>
      </c>
      <c r="E36" s="30">
        <f>SUM(E34:E35)</f>
        <v>25</v>
      </c>
      <c r="F36" s="30"/>
      <c r="G36" s="30"/>
      <c r="H36" s="30"/>
      <c r="I36" s="40"/>
    </row>
    <row r="37" spans="1:9" ht="14.5" hidden="1" x14ac:dyDescent="0.35">
      <c r="D37"/>
      <c r="E37"/>
      <c r="F37"/>
      <c r="G37"/>
      <c r="H37"/>
      <c r="I37"/>
    </row>
    <row r="38" spans="1:9" ht="14.5" x14ac:dyDescent="0.35">
      <c r="D38"/>
      <c r="E38"/>
      <c r="F38"/>
      <c r="G38"/>
      <c r="H38"/>
      <c r="I38"/>
    </row>
    <row r="39" spans="1:9" ht="14.5" x14ac:dyDescent="0.35">
      <c r="D39"/>
      <c r="E39"/>
      <c r="F39"/>
      <c r="G39"/>
      <c r="H39"/>
      <c r="I39"/>
    </row>
    <row r="40" spans="1:9" ht="14.5" x14ac:dyDescent="0.35">
      <c r="D40"/>
      <c r="E40"/>
      <c r="F40"/>
      <c r="G40"/>
      <c r="H40"/>
      <c r="I40"/>
    </row>
    <row r="41" spans="1:9" ht="14.5" x14ac:dyDescent="0.35">
      <c r="D41"/>
      <c r="E41"/>
      <c r="F41"/>
      <c r="G41"/>
      <c r="H41"/>
      <c r="I41"/>
    </row>
    <row r="42" spans="1:9" ht="14.5" x14ac:dyDescent="0.35">
      <c r="D42"/>
      <c r="E42"/>
      <c r="F42"/>
      <c r="G42"/>
      <c r="H42"/>
      <c r="I42"/>
    </row>
    <row r="43" spans="1:9" ht="14.5" x14ac:dyDescent="0.35">
      <c r="D43"/>
      <c r="E43"/>
      <c r="F43"/>
      <c r="G43"/>
      <c r="H43"/>
      <c r="I43"/>
    </row>
    <row r="44" spans="1:9" ht="14.5" x14ac:dyDescent="0.35">
      <c r="D44"/>
      <c r="E44"/>
      <c r="F44"/>
      <c r="G44"/>
      <c r="H44"/>
      <c r="I44"/>
    </row>
  </sheetData>
  <sheetProtection autoFilter="0"/>
  <protectedRanges>
    <protectedRange sqref="F2:I2 F10:I19 F9:H9 F27:I27 F26:H26 F21:I25 F20:H20 F6:I8 F5:H5 F4:I4 F3:H3" name="Range1_1"/>
    <protectedRange sqref="I9" name="Range1_1_1"/>
  </protectedRanges>
  <mergeCells count="2">
    <mergeCell ref="A1:B1"/>
    <mergeCell ref="A28:I28"/>
  </mergeCells>
  <conditionalFormatting sqref="I2">
    <cfRule type="expression" dxfId="0" priority="6">
      <formula>IF($F2="N",TRUE,IF($G2="Y",TRUE,IF($H2="Y",TRUE,(IF(#REF!="Y",TRUE,FALSE)))))</formula>
    </cfRule>
  </conditionalFormatting>
  <conditionalFormatting sqref="I4 I10:I19 I21:I25 I6:I8">
    <cfRule type="expression" dxfId="11" priority="2">
      <formula>IF($F4="N",TRUE,IF($G4="Y",TRUE,IF($H4="Y",TRUE,(IF(#REF!="Y",TRUE,FALSE)))))</formula>
    </cfRule>
  </conditionalFormatting>
  <conditionalFormatting sqref="I9">
    <cfRule type="expression" dxfId="10" priority="1">
      <formula>IF($F9="N",TRUE,IF($G9="Y",TRUE,IF($H9="Y",TRUE,(IF(#REF!="Y",TRUE,FALSE)))))</formula>
    </cfRule>
  </conditionalFormatting>
  <dataValidations count="2">
    <dataValidation type="list" allowBlank="1" showInputMessage="1" showErrorMessage="1" sqref="F2:F26" xr:uid="{4E597E33-6F74-4413-B975-0BCC3351CA8F}">
      <formula1>"C,A,B,N"</formula1>
    </dataValidation>
    <dataValidation type="list" allowBlank="1" showInputMessage="1" showErrorMessage="1" sqref="G2:H26" xr:uid="{9C26EBA3-050B-4D0C-BAB8-43DC88239137}">
      <formula1>"Y,N"</formula1>
    </dataValidation>
  </dataValidations>
  <pageMargins left="1" right="1" top="1" bottom="1" header="0.5" footer="0.5"/>
  <pageSetup scale="82" fitToHeight="0" orientation="landscape" r:id="rId1"/>
  <headerFooter>
    <oddHeader>&amp;LXXXX Z1 Appendix B: CAMP Technical Requirements&amp;CPublic Web Portal</oddHeader>
    <oddFooter>&amp;RPage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6"/>
  <sheetViews>
    <sheetView zoomScaleNormal="100" workbookViewId="0">
      <selection activeCell="J2" sqref="J2"/>
    </sheetView>
  </sheetViews>
  <sheetFormatPr defaultColWidth="9.1796875" defaultRowHeight="11.5" x14ac:dyDescent="0.25"/>
  <cols>
    <col min="1" max="1" width="5.7265625" style="10" customWidth="1"/>
    <col min="2" max="2" width="5.7265625" style="8" customWidth="1"/>
    <col min="3" max="3" width="12.1796875" style="22" bestFit="1" customWidth="1"/>
    <col min="4" max="4" width="60.7265625" style="8" customWidth="1"/>
    <col min="5" max="5" width="6.7265625" style="8" customWidth="1"/>
    <col min="6" max="6" width="7" style="8" customWidth="1"/>
    <col min="7" max="7" width="5.81640625" style="8" customWidth="1"/>
    <col min="8" max="8" width="5" style="8" customWidth="1"/>
    <col min="9" max="9" width="32.453125" style="8" customWidth="1"/>
    <col min="10" max="16384" width="9.1796875" style="8"/>
  </cols>
  <sheetData>
    <row r="1" spans="1:9" ht="22.5" customHeight="1" x14ac:dyDescent="0.25">
      <c r="A1" s="66"/>
      <c r="B1" s="66"/>
      <c r="C1" s="66"/>
      <c r="D1" s="66"/>
      <c r="E1" s="66"/>
      <c r="F1" s="93"/>
      <c r="G1" s="93"/>
      <c r="H1" s="93"/>
      <c r="I1" s="93"/>
    </row>
    <row r="2" spans="1:9" ht="161.5" customHeight="1" x14ac:dyDescent="0.25">
      <c r="A2" s="91" t="s">
        <v>20</v>
      </c>
      <c r="B2" s="91"/>
      <c r="C2" s="17" t="s">
        <v>21</v>
      </c>
      <c r="D2" s="34" t="s">
        <v>22</v>
      </c>
      <c r="E2" s="47" t="s">
        <v>23</v>
      </c>
      <c r="F2" s="47" t="s">
        <v>24</v>
      </c>
      <c r="G2" s="46" t="s">
        <v>25</v>
      </c>
      <c r="H2" s="46" t="s">
        <v>26</v>
      </c>
      <c r="I2" s="17" t="s">
        <v>27</v>
      </c>
    </row>
    <row r="3" spans="1:9" ht="69" x14ac:dyDescent="0.25">
      <c r="A3" s="13" t="s">
        <v>175</v>
      </c>
      <c r="B3" s="13">
        <v>1</v>
      </c>
      <c r="C3" s="21" t="s">
        <v>176</v>
      </c>
      <c r="D3" s="12" t="s">
        <v>177</v>
      </c>
      <c r="E3" s="12" t="s">
        <v>31</v>
      </c>
      <c r="F3" s="60" t="s">
        <v>32</v>
      </c>
      <c r="G3" s="60"/>
      <c r="H3" s="60"/>
      <c r="I3" s="61" t="s">
        <v>178</v>
      </c>
    </row>
    <row r="4" spans="1:9" ht="34.5" x14ac:dyDescent="0.25">
      <c r="A4" s="13" t="s">
        <v>175</v>
      </c>
      <c r="B4" s="13">
        <v>2</v>
      </c>
      <c r="C4" s="21" t="s">
        <v>176</v>
      </c>
      <c r="D4" s="12" t="s">
        <v>179</v>
      </c>
      <c r="E4" s="12" t="s">
        <v>31</v>
      </c>
      <c r="F4" s="60" t="s">
        <v>32</v>
      </c>
      <c r="G4" s="60"/>
      <c r="H4" s="60"/>
      <c r="I4" s="61" t="s">
        <v>349</v>
      </c>
    </row>
    <row r="5" spans="1:9" ht="46" x14ac:dyDescent="0.25">
      <c r="A5" s="13" t="s">
        <v>175</v>
      </c>
      <c r="B5" s="13">
        <v>3</v>
      </c>
      <c r="C5" s="21" t="s">
        <v>176</v>
      </c>
      <c r="D5" s="11" t="s">
        <v>180</v>
      </c>
      <c r="E5" s="12" t="s">
        <v>31</v>
      </c>
      <c r="F5" s="60" t="s">
        <v>32</v>
      </c>
      <c r="G5" s="60"/>
      <c r="H5" s="60"/>
      <c r="I5" s="61" t="s">
        <v>181</v>
      </c>
    </row>
    <row r="6" spans="1:9" ht="34.15" customHeight="1" x14ac:dyDescent="0.25">
      <c r="A6" s="13" t="s">
        <v>175</v>
      </c>
      <c r="B6" s="13">
        <v>4</v>
      </c>
      <c r="C6" s="21" t="s">
        <v>176</v>
      </c>
      <c r="D6" s="11" t="s">
        <v>182</v>
      </c>
      <c r="E6" s="12" t="s">
        <v>31</v>
      </c>
      <c r="F6" s="60" t="s">
        <v>32</v>
      </c>
      <c r="G6" s="60"/>
      <c r="H6" s="60"/>
      <c r="I6" s="61" t="s">
        <v>183</v>
      </c>
    </row>
    <row r="7" spans="1:9" ht="46" x14ac:dyDescent="0.25">
      <c r="A7" s="9" t="s">
        <v>175</v>
      </c>
      <c r="B7" s="13">
        <v>5</v>
      </c>
      <c r="C7" s="21" t="s">
        <v>176</v>
      </c>
      <c r="D7" s="11" t="s">
        <v>184</v>
      </c>
      <c r="E7" s="12" t="s">
        <v>31</v>
      </c>
      <c r="F7" s="60" t="s">
        <v>32</v>
      </c>
      <c r="G7" s="60"/>
      <c r="H7" s="60"/>
      <c r="I7" s="61" t="s">
        <v>185</v>
      </c>
    </row>
    <row r="8" spans="1:9" ht="34.5" x14ac:dyDescent="0.25">
      <c r="A8" s="13" t="s">
        <v>175</v>
      </c>
      <c r="B8" s="13">
        <v>6</v>
      </c>
      <c r="C8" s="21" t="s">
        <v>176</v>
      </c>
      <c r="D8" s="11" t="s">
        <v>186</v>
      </c>
      <c r="E8" s="12" t="s">
        <v>31</v>
      </c>
      <c r="F8" s="60" t="s">
        <v>32</v>
      </c>
      <c r="G8" s="60"/>
      <c r="H8" s="60"/>
      <c r="I8" s="67" t="s">
        <v>187</v>
      </c>
    </row>
    <row r="9" spans="1:9" ht="115" x14ac:dyDescent="0.25">
      <c r="A9" s="9" t="s">
        <v>175</v>
      </c>
      <c r="B9" s="13">
        <v>7</v>
      </c>
      <c r="C9" s="21" t="s">
        <v>88</v>
      </c>
      <c r="D9" s="11" t="s">
        <v>188</v>
      </c>
      <c r="E9" s="12" t="s">
        <v>31</v>
      </c>
      <c r="F9" s="60" t="s">
        <v>32</v>
      </c>
      <c r="G9" s="60"/>
      <c r="H9" s="60"/>
      <c r="I9" s="61" t="s">
        <v>363</v>
      </c>
    </row>
    <row r="10" spans="1:9" ht="29.5" customHeight="1" x14ac:dyDescent="0.25">
      <c r="A10" s="9" t="s">
        <v>175</v>
      </c>
      <c r="B10" s="13">
        <v>8</v>
      </c>
      <c r="C10" s="21" t="s">
        <v>88</v>
      </c>
      <c r="D10" s="11" t="s">
        <v>190</v>
      </c>
      <c r="E10" s="12" t="s">
        <v>31</v>
      </c>
      <c r="F10" s="60" t="s">
        <v>32</v>
      </c>
      <c r="G10" s="60"/>
      <c r="H10" s="60"/>
      <c r="I10" s="61" t="s">
        <v>191</v>
      </c>
    </row>
    <row r="11" spans="1:9" ht="34.5" x14ac:dyDescent="0.25">
      <c r="A11" s="9" t="s">
        <v>175</v>
      </c>
      <c r="B11" s="13">
        <v>9</v>
      </c>
      <c r="C11" s="21" t="s">
        <v>192</v>
      </c>
      <c r="D11" s="11" t="s">
        <v>193</v>
      </c>
      <c r="E11" s="12" t="s">
        <v>31</v>
      </c>
      <c r="F11" s="60" t="s">
        <v>32</v>
      </c>
      <c r="G11" s="60"/>
      <c r="H11" s="60"/>
      <c r="I11" s="61" t="s">
        <v>194</v>
      </c>
    </row>
    <row r="12" spans="1:9" ht="34.5" x14ac:dyDescent="0.25">
      <c r="A12" s="9" t="s">
        <v>175</v>
      </c>
      <c r="B12" s="13">
        <v>10</v>
      </c>
      <c r="C12" s="21" t="s">
        <v>192</v>
      </c>
      <c r="D12" s="14" t="s">
        <v>195</v>
      </c>
      <c r="E12" s="12" t="s">
        <v>31</v>
      </c>
      <c r="F12" s="60" t="s">
        <v>32</v>
      </c>
      <c r="G12" s="60"/>
      <c r="H12" s="60"/>
      <c r="I12" s="61" t="s">
        <v>349</v>
      </c>
    </row>
    <row r="13" spans="1:9" ht="23" x14ac:dyDescent="0.25">
      <c r="A13" s="13" t="s">
        <v>175</v>
      </c>
      <c r="B13" s="13">
        <v>11</v>
      </c>
      <c r="C13" s="21" t="s">
        <v>192</v>
      </c>
      <c r="D13" s="11" t="s">
        <v>196</v>
      </c>
      <c r="E13" s="12" t="s">
        <v>31</v>
      </c>
      <c r="F13" s="60" t="s">
        <v>32</v>
      </c>
      <c r="G13" s="60"/>
      <c r="H13" s="60"/>
      <c r="I13" s="61"/>
    </row>
    <row r="14" spans="1:9" ht="23" x14ac:dyDescent="0.25">
      <c r="A14" s="13" t="s">
        <v>175</v>
      </c>
      <c r="B14" s="13">
        <v>12</v>
      </c>
      <c r="C14" s="21" t="s">
        <v>192</v>
      </c>
      <c r="D14" s="11" t="s">
        <v>197</v>
      </c>
      <c r="E14" s="12" t="s">
        <v>31</v>
      </c>
      <c r="F14" s="60" t="s">
        <v>32</v>
      </c>
      <c r="G14" s="60"/>
      <c r="H14" s="60"/>
      <c r="I14" s="61" t="s">
        <v>198</v>
      </c>
    </row>
    <row r="15" spans="1:9" ht="23" x14ac:dyDescent="0.25">
      <c r="A15" s="13" t="s">
        <v>175</v>
      </c>
      <c r="B15" s="13">
        <v>13</v>
      </c>
      <c r="C15" s="21" t="s">
        <v>192</v>
      </c>
      <c r="D15" s="11" t="s">
        <v>199</v>
      </c>
      <c r="E15" s="12" t="s">
        <v>31</v>
      </c>
      <c r="F15" s="60" t="s">
        <v>32</v>
      </c>
      <c r="G15" s="60"/>
      <c r="H15" s="60"/>
      <c r="I15" s="61"/>
    </row>
    <row r="16" spans="1:9" ht="23" x14ac:dyDescent="0.25">
      <c r="A16" s="13" t="s">
        <v>175</v>
      </c>
      <c r="B16" s="13">
        <v>14</v>
      </c>
      <c r="C16" s="21" t="s">
        <v>192</v>
      </c>
      <c r="D16" s="12" t="s">
        <v>200</v>
      </c>
      <c r="E16" s="12" t="s">
        <v>31</v>
      </c>
      <c r="F16" s="60" t="s">
        <v>32</v>
      </c>
      <c r="G16" s="60"/>
      <c r="H16" s="60"/>
      <c r="I16" s="63"/>
    </row>
    <row r="17" spans="1:9" ht="23" x14ac:dyDescent="0.25">
      <c r="A17" s="9" t="s">
        <v>175</v>
      </c>
      <c r="B17" s="13">
        <v>15</v>
      </c>
      <c r="C17" s="21" t="s">
        <v>192</v>
      </c>
      <c r="D17" s="11" t="s">
        <v>201</v>
      </c>
      <c r="E17" s="11" t="s">
        <v>50</v>
      </c>
      <c r="F17" s="60" t="s">
        <v>76</v>
      </c>
      <c r="G17" s="60"/>
      <c r="H17" s="60"/>
      <c r="I17" s="64"/>
    </row>
    <row r="18" spans="1:9" ht="69" x14ac:dyDescent="0.25">
      <c r="A18" s="9" t="s">
        <v>175</v>
      </c>
      <c r="B18" s="13">
        <v>16</v>
      </c>
      <c r="C18" s="21" t="s">
        <v>192</v>
      </c>
      <c r="D18" s="11" t="s">
        <v>202</v>
      </c>
      <c r="E18" s="11" t="s">
        <v>31</v>
      </c>
      <c r="F18" s="70" t="s">
        <v>32</v>
      </c>
      <c r="G18" s="70"/>
      <c r="H18" s="70"/>
      <c r="I18" s="69" t="s">
        <v>332</v>
      </c>
    </row>
    <row r="19" spans="1:9" ht="80.5" x14ac:dyDescent="0.25">
      <c r="A19" s="9" t="s">
        <v>175</v>
      </c>
      <c r="B19" s="13">
        <v>17</v>
      </c>
      <c r="C19" s="21" t="s">
        <v>192</v>
      </c>
      <c r="D19" s="11" t="s">
        <v>203</v>
      </c>
      <c r="E19" s="11" t="s">
        <v>31</v>
      </c>
      <c r="F19" s="60" t="s">
        <v>32</v>
      </c>
      <c r="G19" s="60"/>
      <c r="H19" s="60"/>
      <c r="I19" s="61" t="s">
        <v>204</v>
      </c>
    </row>
    <row r="20" spans="1:9" ht="46" x14ac:dyDescent="0.25">
      <c r="A20" s="9" t="s">
        <v>175</v>
      </c>
      <c r="B20" s="13">
        <v>18</v>
      </c>
      <c r="C20" s="21" t="s">
        <v>192</v>
      </c>
      <c r="D20" s="11" t="s">
        <v>205</v>
      </c>
      <c r="E20" s="11" t="s">
        <v>31</v>
      </c>
      <c r="F20" s="60" t="s">
        <v>76</v>
      </c>
      <c r="G20" s="60"/>
      <c r="H20" s="60"/>
      <c r="I20" s="101" t="s">
        <v>206</v>
      </c>
    </row>
    <row r="21" spans="1:9" ht="92" x14ac:dyDescent="0.25">
      <c r="A21" s="13" t="s">
        <v>175</v>
      </c>
      <c r="B21" s="13">
        <v>19</v>
      </c>
      <c r="C21" s="21" t="s">
        <v>192</v>
      </c>
      <c r="D21" s="11" t="s">
        <v>207</v>
      </c>
      <c r="E21" s="11" t="s">
        <v>31</v>
      </c>
      <c r="F21" s="60" t="s">
        <v>32</v>
      </c>
      <c r="G21" s="60"/>
      <c r="H21" s="60"/>
      <c r="I21" s="61" t="s">
        <v>208</v>
      </c>
    </row>
    <row r="22" spans="1:9" ht="23" x14ac:dyDescent="0.25">
      <c r="A22" s="9" t="s">
        <v>175</v>
      </c>
      <c r="B22" s="13">
        <v>20</v>
      </c>
      <c r="C22" s="21" t="s">
        <v>192</v>
      </c>
      <c r="D22" s="11" t="s">
        <v>209</v>
      </c>
      <c r="E22" s="11" t="s">
        <v>31</v>
      </c>
      <c r="F22" s="60" t="s">
        <v>32</v>
      </c>
      <c r="G22" s="60"/>
      <c r="H22" s="60"/>
      <c r="I22" s="61"/>
    </row>
    <row r="23" spans="1:9" ht="34.5" x14ac:dyDescent="0.25">
      <c r="A23" s="9" t="s">
        <v>175</v>
      </c>
      <c r="B23" s="13">
        <v>21</v>
      </c>
      <c r="C23" s="21" t="s">
        <v>192</v>
      </c>
      <c r="D23" s="11" t="s">
        <v>210</v>
      </c>
      <c r="E23" s="11" t="s">
        <v>50</v>
      </c>
      <c r="F23" s="60" t="s">
        <v>32</v>
      </c>
      <c r="G23" s="60"/>
      <c r="H23" s="60"/>
      <c r="I23" s="68" t="s">
        <v>206</v>
      </c>
    </row>
    <row r="24" spans="1:9" ht="57.5" x14ac:dyDescent="0.25">
      <c r="A24" s="9" t="s">
        <v>175</v>
      </c>
      <c r="B24" s="13">
        <v>22</v>
      </c>
      <c r="C24" s="21" t="s">
        <v>192</v>
      </c>
      <c r="D24" s="11" t="s">
        <v>211</v>
      </c>
      <c r="E24" s="11" t="s">
        <v>31</v>
      </c>
      <c r="F24" s="60" t="s">
        <v>76</v>
      </c>
      <c r="G24" s="60"/>
      <c r="H24" s="60"/>
      <c r="I24" s="61" t="s">
        <v>212</v>
      </c>
    </row>
    <row r="25" spans="1:9" ht="23" x14ac:dyDescent="0.25">
      <c r="A25" s="9" t="s">
        <v>175</v>
      </c>
      <c r="B25" s="13">
        <v>23</v>
      </c>
      <c r="C25" s="21" t="s">
        <v>37</v>
      </c>
      <c r="D25" s="11" t="s">
        <v>213</v>
      </c>
      <c r="E25" s="11" t="s">
        <v>31</v>
      </c>
      <c r="F25" s="60" t="s">
        <v>32</v>
      </c>
      <c r="G25" s="60"/>
      <c r="H25" s="60"/>
      <c r="I25" s="61"/>
    </row>
    <row r="26" spans="1:9" ht="23" x14ac:dyDescent="0.25">
      <c r="A26" s="13" t="s">
        <v>175</v>
      </c>
      <c r="B26" s="13">
        <v>24</v>
      </c>
      <c r="C26" s="21" t="s">
        <v>214</v>
      </c>
      <c r="D26" s="12" t="s">
        <v>215</v>
      </c>
      <c r="E26" s="11" t="s">
        <v>31</v>
      </c>
      <c r="F26" s="60" t="s">
        <v>32</v>
      </c>
      <c r="G26" s="60"/>
      <c r="H26" s="60"/>
      <c r="I26" s="61"/>
    </row>
    <row r="27" spans="1:9" ht="57.5" x14ac:dyDescent="0.25">
      <c r="A27" s="13" t="s">
        <v>175</v>
      </c>
      <c r="B27" s="13">
        <v>25</v>
      </c>
      <c r="C27" s="21" t="s">
        <v>214</v>
      </c>
      <c r="D27" s="12" t="s">
        <v>216</v>
      </c>
      <c r="E27" s="11" t="s">
        <v>31</v>
      </c>
      <c r="F27" s="60" t="s">
        <v>32</v>
      </c>
      <c r="G27" s="60"/>
      <c r="H27" s="60"/>
      <c r="I27" s="61" t="s">
        <v>217</v>
      </c>
    </row>
    <row r="28" spans="1:9" ht="23" x14ac:dyDescent="0.25">
      <c r="A28" s="13" t="s">
        <v>175</v>
      </c>
      <c r="B28" s="13">
        <v>26</v>
      </c>
      <c r="C28" s="21" t="s">
        <v>214</v>
      </c>
      <c r="D28" s="12" t="s">
        <v>218</v>
      </c>
      <c r="E28" s="11" t="s">
        <v>31</v>
      </c>
      <c r="F28" s="60" t="s">
        <v>32</v>
      </c>
      <c r="G28" s="60"/>
      <c r="H28" s="60"/>
      <c r="I28" s="61"/>
    </row>
    <row r="29" spans="1:9" ht="69" x14ac:dyDescent="0.25">
      <c r="A29" s="13" t="s">
        <v>175</v>
      </c>
      <c r="B29" s="13">
        <v>27</v>
      </c>
      <c r="C29" s="21" t="s">
        <v>214</v>
      </c>
      <c r="D29" s="11" t="s">
        <v>219</v>
      </c>
      <c r="E29" s="11" t="s">
        <v>31</v>
      </c>
      <c r="F29" s="60" t="s">
        <v>32</v>
      </c>
      <c r="G29" s="60"/>
      <c r="H29" s="60"/>
      <c r="I29" s="61"/>
    </row>
    <row r="30" spans="1:9" ht="24.65" customHeight="1" x14ac:dyDescent="0.25">
      <c r="A30" s="13" t="s">
        <v>175</v>
      </c>
      <c r="B30" s="13">
        <v>28</v>
      </c>
      <c r="C30" s="21" t="s">
        <v>214</v>
      </c>
      <c r="D30" s="11" t="s">
        <v>220</v>
      </c>
      <c r="E30" s="11" t="s">
        <v>31</v>
      </c>
      <c r="F30" s="60" t="s">
        <v>32</v>
      </c>
      <c r="G30" s="60"/>
      <c r="H30" s="60"/>
      <c r="I30" s="61" t="s">
        <v>221</v>
      </c>
    </row>
    <row r="31" spans="1:9" ht="24.65" customHeight="1" x14ac:dyDescent="0.25">
      <c r="A31" s="13" t="s">
        <v>175</v>
      </c>
      <c r="B31" s="13">
        <v>29</v>
      </c>
      <c r="C31" s="21" t="s">
        <v>214</v>
      </c>
      <c r="D31" s="15" t="s">
        <v>222</v>
      </c>
      <c r="E31" s="11" t="s">
        <v>31</v>
      </c>
      <c r="F31" s="60" t="s">
        <v>32</v>
      </c>
      <c r="G31" s="60"/>
      <c r="H31" s="60"/>
      <c r="I31" s="61"/>
    </row>
    <row r="32" spans="1:9" x14ac:dyDescent="0.25">
      <c r="A32" s="9" t="s">
        <v>175</v>
      </c>
      <c r="B32" s="13">
        <v>30</v>
      </c>
      <c r="C32" s="21" t="s">
        <v>223</v>
      </c>
      <c r="D32" s="11" t="s">
        <v>224</v>
      </c>
      <c r="E32" s="11" t="s">
        <v>31</v>
      </c>
      <c r="F32" s="60" t="s">
        <v>32</v>
      </c>
      <c r="G32" s="60"/>
      <c r="H32" s="60"/>
      <c r="I32" s="61"/>
    </row>
    <row r="33" spans="1:9" ht="23" x14ac:dyDescent="0.25">
      <c r="A33" s="9" t="s">
        <v>175</v>
      </c>
      <c r="B33" s="13">
        <v>31</v>
      </c>
      <c r="C33" s="21" t="s">
        <v>223</v>
      </c>
      <c r="D33" s="11" t="s">
        <v>225</v>
      </c>
      <c r="E33" s="11" t="s">
        <v>31</v>
      </c>
      <c r="F33" s="60" t="s">
        <v>32</v>
      </c>
      <c r="G33" s="60"/>
      <c r="H33" s="60"/>
      <c r="I33" s="61"/>
    </row>
    <row r="34" spans="1:9" ht="23" x14ac:dyDescent="0.25">
      <c r="A34" s="9" t="s">
        <v>175</v>
      </c>
      <c r="B34" s="13">
        <v>32</v>
      </c>
      <c r="C34" s="21" t="s">
        <v>223</v>
      </c>
      <c r="D34" s="11" t="s">
        <v>226</v>
      </c>
      <c r="E34" s="11" t="s">
        <v>31</v>
      </c>
      <c r="F34" s="60" t="s">
        <v>32</v>
      </c>
      <c r="G34" s="60"/>
      <c r="H34" s="60"/>
      <c r="I34" s="61" t="s">
        <v>191</v>
      </c>
    </row>
    <row r="35" spans="1:9" x14ac:dyDescent="0.25">
      <c r="A35" s="9" t="s">
        <v>175</v>
      </c>
      <c r="B35" s="13">
        <v>33</v>
      </c>
      <c r="C35" s="21" t="s">
        <v>223</v>
      </c>
      <c r="D35" s="11" t="s">
        <v>227</v>
      </c>
      <c r="E35" s="11" t="s">
        <v>31</v>
      </c>
      <c r="F35" s="60" t="s">
        <v>32</v>
      </c>
      <c r="G35" s="60"/>
      <c r="H35" s="60"/>
      <c r="I35" s="61"/>
    </row>
    <row r="36" spans="1:9" ht="23" x14ac:dyDescent="0.25">
      <c r="A36" s="9" t="s">
        <v>175</v>
      </c>
      <c r="B36" s="13">
        <v>34</v>
      </c>
      <c r="C36" s="21" t="s">
        <v>223</v>
      </c>
      <c r="D36" s="11" t="s">
        <v>228</v>
      </c>
      <c r="E36" s="11" t="s">
        <v>31</v>
      </c>
      <c r="F36" s="60" t="s">
        <v>32</v>
      </c>
      <c r="G36" s="60"/>
      <c r="H36" s="60"/>
      <c r="I36" s="61"/>
    </row>
    <row r="37" spans="1:9" x14ac:dyDescent="0.25">
      <c r="A37" s="9" t="s">
        <v>175</v>
      </c>
      <c r="B37" s="13">
        <v>35</v>
      </c>
      <c r="C37" s="21" t="s">
        <v>223</v>
      </c>
      <c r="D37" s="11" t="s">
        <v>229</v>
      </c>
      <c r="E37" s="11" t="s">
        <v>31</v>
      </c>
      <c r="F37" s="60" t="s">
        <v>32</v>
      </c>
      <c r="G37" s="60"/>
      <c r="H37" s="60"/>
      <c r="I37" s="61"/>
    </row>
    <row r="38" spans="1:9" ht="23" x14ac:dyDescent="0.25">
      <c r="A38" s="9" t="s">
        <v>175</v>
      </c>
      <c r="B38" s="13">
        <v>36</v>
      </c>
      <c r="C38" s="21" t="s">
        <v>223</v>
      </c>
      <c r="D38" s="11" t="s">
        <v>230</v>
      </c>
      <c r="E38" s="11" t="s">
        <v>31</v>
      </c>
      <c r="F38" s="60" t="s">
        <v>32</v>
      </c>
      <c r="G38" s="60"/>
      <c r="H38" s="60"/>
      <c r="I38" s="61" t="s">
        <v>231</v>
      </c>
    </row>
    <row r="39" spans="1:9" ht="138" x14ac:dyDescent="0.25">
      <c r="A39" s="9" t="s">
        <v>175</v>
      </c>
      <c r="B39" s="13">
        <v>37</v>
      </c>
      <c r="C39" s="21" t="s">
        <v>214</v>
      </c>
      <c r="D39" s="11" t="s">
        <v>232</v>
      </c>
      <c r="E39" s="11" t="s">
        <v>31</v>
      </c>
      <c r="F39" s="60" t="s">
        <v>32</v>
      </c>
      <c r="G39" s="60"/>
      <c r="H39" s="60"/>
      <c r="I39" s="61" t="s">
        <v>233</v>
      </c>
    </row>
    <row r="40" spans="1:9" ht="23" x14ac:dyDescent="0.25">
      <c r="A40" s="9" t="s">
        <v>175</v>
      </c>
      <c r="B40" s="13">
        <v>38</v>
      </c>
      <c r="C40" s="21" t="s">
        <v>223</v>
      </c>
      <c r="D40" s="11" t="s">
        <v>234</v>
      </c>
      <c r="E40" s="11" t="s">
        <v>31</v>
      </c>
      <c r="F40" s="60" t="s">
        <v>32</v>
      </c>
      <c r="G40" s="60"/>
      <c r="H40" s="60"/>
      <c r="I40" s="61"/>
    </row>
    <row r="41" spans="1:9" ht="34.5" x14ac:dyDescent="0.25">
      <c r="A41" s="9" t="s">
        <v>175</v>
      </c>
      <c r="B41" s="13">
        <v>39</v>
      </c>
      <c r="C41" s="21" t="s">
        <v>223</v>
      </c>
      <c r="D41" s="11" t="s">
        <v>235</v>
      </c>
      <c r="E41" s="11" t="s">
        <v>31</v>
      </c>
      <c r="F41" s="60" t="s">
        <v>32</v>
      </c>
      <c r="G41" s="60"/>
      <c r="H41" s="60"/>
      <c r="I41" s="61"/>
    </row>
    <row r="42" spans="1:9" ht="23" x14ac:dyDescent="0.25">
      <c r="A42" s="9" t="s">
        <v>175</v>
      </c>
      <c r="B42" s="13">
        <v>40</v>
      </c>
      <c r="C42" s="21" t="s">
        <v>223</v>
      </c>
      <c r="D42" s="11" t="s">
        <v>236</v>
      </c>
      <c r="E42" s="11" t="s">
        <v>31</v>
      </c>
      <c r="F42" s="60" t="s">
        <v>32</v>
      </c>
      <c r="G42" s="60"/>
      <c r="H42" s="60"/>
      <c r="I42" s="61"/>
    </row>
    <row r="43" spans="1:9" ht="23" x14ac:dyDescent="0.25">
      <c r="A43" s="9" t="s">
        <v>175</v>
      </c>
      <c r="B43" s="13">
        <v>41</v>
      </c>
      <c r="C43" s="21" t="s">
        <v>223</v>
      </c>
      <c r="D43" s="11" t="s">
        <v>237</v>
      </c>
      <c r="E43" s="11" t="s">
        <v>31</v>
      </c>
      <c r="F43" s="60" t="s">
        <v>32</v>
      </c>
      <c r="G43" s="60"/>
      <c r="H43" s="60"/>
      <c r="I43" s="61"/>
    </row>
    <row r="44" spans="1:9" ht="23" x14ac:dyDescent="0.25">
      <c r="A44" s="9" t="s">
        <v>175</v>
      </c>
      <c r="B44" s="13">
        <v>42</v>
      </c>
      <c r="C44" s="21" t="s">
        <v>223</v>
      </c>
      <c r="D44" s="19" t="s">
        <v>238</v>
      </c>
      <c r="E44" s="11" t="s">
        <v>31</v>
      </c>
      <c r="F44" s="60" t="s">
        <v>32</v>
      </c>
      <c r="G44" s="60"/>
      <c r="H44" s="60"/>
      <c r="I44" s="61" t="s">
        <v>239</v>
      </c>
    </row>
    <row r="45" spans="1:9" ht="23" x14ac:dyDescent="0.25">
      <c r="A45" s="9" t="s">
        <v>175</v>
      </c>
      <c r="B45" s="13">
        <v>43</v>
      </c>
      <c r="C45" s="21" t="s">
        <v>223</v>
      </c>
      <c r="D45" s="11" t="s">
        <v>240</v>
      </c>
      <c r="E45" s="11" t="s">
        <v>31</v>
      </c>
      <c r="F45" s="60" t="s">
        <v>32</v>
      </c>
      <c r="G45" s="60"/>
      <c r="H45" s="60"/>
      <c r="I45" s="61" t="s">
        <v>241</v>
      </c>
    </row>
    <row r="46" spans="1:9" ht="34.5" x14ac:dyDescent="0.25">
      <c r="A46" s="9" t="s">
        <v>175</v>
      </c>
      <c r="B46" s="13">
        <v>44</v>
      </c>
      <c r="C46" s="21" t="s">
        <v>223</v>
      </c>
      <c r="D46" s="11" t="s">
        <v>242</v>
      </c>
      <c r="E46" s="11" t="s">
        <v>31</v>
      </c>
      <c r="F46" s="60" t="s">
        <v>32</v>
      </c>
      <c r="G46" s="60"/>
      <c r="H46" s="60" t="s">
        <v>109</v>
      </c>
      <c r="I46" s="15" t="s">
        <v>372</v>
      </c>
    </row>
    <row r="47" spans="1:9" ht="14.5" x14ac:dyDescent="0.35">
      <c r="D47"/>
      <c r="E47"/>
      <c r="F47"/>
      <c r="G47"/>
      <c r="H47"/>
      <c r="I47"/>
    </row>
    <row r="48" spans="1:9" hidden="1" x14ac:dyDescent="0.25">
      <c r="A48" s="92" t="s">
        <v>85</v>
      </c>
      <c r="B48" s="92"/>
      <c r="C48" s="92"/>
      <c r="D48" s="92"/>
      <c r="E48" s="92"/>
      <c r="F48" s="92"/>
      <c r="G48" s="92"/>
      <c r="H48" s="92"/>
      <c r="I48" s="92"/>
    </row>
    <row r="49" spans="1:9" hidden="1" x14ac:dyDescent="0.25">
      <c r="A49" s="41"/>
      <c r="B49" s="40"/>
      <c r="C49" s="40"/>
      <c r="D49" s="30" t="s">
        <v>86</v>
      </c>
      <c r="E49" s="30"/>
      <c r="F49" s="30">
        <f>COUNTIF(F3:F46,"Y")</f>
        <v>0</v>
      </c>
      <c r="G49" s="30">
        <f t="shared" ref="G49:H49" si="0">COUNTIF(G3:G46,"Y")</f>
        <v>0</v>
      </c>
      <c r="H49" s="30">
        <f t="shared" si="0"/>
        <v>1</v>
      </c>
      <c r="I49" s="40"/>
    </row>
    <row r="50" spans="1:9" hidden="1" x14ac:dyDescent="0.25">
      <c r="A50" s="42"/>
      <c r="B50" s="40"/>
      <c r="C50" s="40"/>
      <c r="D50" s="30" t="s">
        <v>87</v>
      </c>
      <c r="E50" s="30"/>
      <c r="F50" s="30">
        <f>COUNTIF(F3:F46,"N")</f>
        <v>3</v>
      </c>
      <c r="G50" s="30">
        <f t="shared" ref="G50:H50" si="1">COUNTIF(G3:G46,"N")</f>
        <v>0</v>
      </c>
      <c r="H50" s="30">
        <f t="shared" si="1"/>
        <v>0</v>
      </c>
      <c r="I50" s="40"/>
    </row>
    <row r="51" spans="1:9" hidden="1" x14ac:dyDescent="0.25">
      <c r="A51" s="42"/>
      <c r="B51" s="40"/>
      <c r="C51" s="40"/>
      <c r="D51" s="30" t="s">
        <v>88</v>
      </c>
      <c r="E51" s="30"/>
      <c r="F51" s="30">
        <f>COUNTIF(F3:F46, "C")</f>
        <v>41</v>
      </c>
      <c r="G51" s="30"/>
      <c r="H51" s="30"/>
      <c r="I51" s="40"/>
    </row>
    <row r="52" spans="1:9" hidden="1" x14ac:dyDescent="0.25">
      <c r="A52" s="42"/>
      <c r="B52" s="40"/>
      <c r="C52" s="40"/>
      <c r="D52" s="30" t="s">
        <v>89</v>
      </c>
      <c r="E52" s="30"/>
      <c r="F52" s="30">
        <f>COUNTIF(F3:F46, "A")</f>
        <v>0</v>
      </c>
      <c r="G52" s="30"/>
      <c r="H52" s="30"/>
      <c r="I52" s="40"/>
    </row>
    <row r="53" spans="1:9" hidden="1" x14ac:dyDescent="0.25">
      <c r="A53" s="42"/>
      <c r="B53" s="40"/>
      <c r="C53" s="40"/>
      <c r="D53" s="30" t="s">
        <v>90</v>
      </c>
      <c r="E53" s="30"/>
      <c r="F53" s="30">
        <f>COUNTIF(F3:F46, "B")</f>
        <v>0</v>
      </c>
      <c r="G53" s="30"/>
      <c r="H53" s="30"/>
      <c r="I53" s="40"/>
    </row>
    <row r="54" spans="1:9" hidden="1" x14ac:dyDescent="0.25">
      <c r="A54" s="42"/>
      <c r="B54" s="40"/>
      <c r="C54" s="40"/>
      <c r="D54" s="30" t="s">
        <v>91</v>
      </c>
      <c r="E54" s="30">
        <f>COUNTIF(E3:E46,"R")</f>
        <v>42</v>
      </c>
      <c r="F54" s="30"/>
      <c r="G54" s="30"/>
      <c r="H54" s="30"/>
      <c r="I54" s="40"/>
    </row>
    <row r="55" spans="1:9" hidden="1" x14ac:dyDescent="0.25">
      <c r="A55" s="42"/>
      <c r="B55" s="40"/>
      <c r="C55" s="40"/>
      <c r="D55" s="30" t="s">
        <v>92</v>
      </c>
      <c r="E55" s="30">
        <f>COUNTIF(E3:E46, "O")</f>
        <v>2</v>
      </c>
      <c r="F55" s="30"/>
      <c r="G55" s="30"/>
      <c r="H55" s="30"/>
      <c r="I55" s="40"/>
    </row>
    <row r="56" spans="1:9" hidden="1" x14ac:dyDescent="0.25">
      <c r="A56" s="42"/>
      <c r="B56" s="40"/>
      <c r="C56" s="40"/>
      <c r="D56" s="30" t="s">
        <v>93</v>
      </c>
      <c r="E56" s="30">
        <f>SUM(E54:E55)</f>
        <v>44</v>
      </c>
      <c r="F56" s="30"/>
      <c r="G56" s="30"/>
      <c r="H56" s="30"/>
      <c r="I56" s="40"/>
    </row>
  </sheetData>
  <sheetProtection autoFilter="0"/>
  <protectedRanges>
    <protectedRange sqref="I18:I19 I3:I16 F3:H46 I24:I45 I21:I22" name="Vendor Response_1"/>
  </protectedRanges>
  <mergeCells count="3">
    <mergeCell ref="A2:B2"/>
    <mergeCell ref="A48:I48"/>
    <mergeCell ref="F1:I1"/>
  </mergeCells>
  <conditionalFormatting sqref="I18:I19 I3:I16 I24:I45 I21:I22">
    <cfRule type="expression" dxfId="9" priority="2">
      <formula>IF($F3="N",TRUE,IF($G3="Y",TRUE,IF($H3="Y",TRUE,(IF(#REF!="Y",TRUE,FALSE)))))</formula>
    </cfRule>
  </conditionalFormatting>
  <dataValidations count="2">
    <dataValidation type="list" allowBlank="1" showInputMessage="1" showErrorMessage="1" sqref="F3:F46" xr:uid="{6B9BEAE5-858C-4076-B33F-9466C9C97B33}">
      <formula1>"C,A,B,N"</formula1>
    </dataValidation>
    <dataValidation type="list" allowBlank="1" showInputMessage="1" showErrorMessage="1" sqref="G3:H46" xr:uid="{C75C0F93-9DD5-47BF-BD06-03A27CCCAAC8}">
      <formula1>"Y,N"</formula1>
    </dataValidation>
  </dataValidations>
  <pageMargins left="0.5" right="0.5" top="0.5" bottom="0.5" header="0.5" footer="0.5"/>
  <pageSetup scale="90" fitToHeight="0" orientation="landscape" r:id="rId1"/>
  <headerFooter>
    <oddHeader>&amp;LXXXX Z1 Appendix B: CAMP Technical Requirements&amp;CApplication Security</oddHeader>
    <oddFooter>&amp;RPage &amp;P</oddFooter>
  </headerFooter>
  <rowBreaks count="2" manualBreakCount="2">
    <brk id="16" max="8" man="1"/>
    <brk id="3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37"/>
  <sheetViews>
    <sheetView zoomScaleNormal="100" workbookViewId="0">
      <selection activeCell="I4" sqref="I4"/>
    </sheetView>
  </sheetViews>
  <sheetFormatPr defaultColWidth="9.1796875" defaultRowHeight="11.5" x14ac:dyDescent="0.25"/>
  <cols>
    <col min="1" max="1" width="5.7265625" style="10" customWidth="1"/>
    <col min="2" max="2" width="5.7265625" style="8" customWidth="1"/>
    <col min="3" max="3" width="11.26953125" style="22" bestFit="1" customWidth="1"/>
    <col min="4" max="4" width="60.7265625" style="8" customWidth="1"/>
    <col min="5" max="5" width="7.7265625" style="8" customWidth="1"/>
    <col min="6" max="6" width="5.1796875" style="8" customWidth="1"/>
    <col min="7" max="7" width="3.7265625" style="8" customWidth="1"/>
    <col min="8" max="8" width="4.81640625" style="8" customWidth="1"/>
    <col min="9" max="9" width="32.453125" style="8" customWidth="1"/>
    <col min="10" max="16384" width="9.1796875" style="8"/>
  </cols>
  <sheetData>
    <row r="1" spans="1:9" ht="152.25" customHeight="1" x14ac:dyDescent="0.25">
      <c r="A1" s="91" t="s">
        <v>20</v>
      </c>
      <c r="B1" s="91"/>
      <c r="C1" s="17" t="s">
        <v>21</v>
      </c>
      <c r="D1" s="34" t="s">
        <v>22</v>
      </c>
      <c r="E1" s="47" t="s">
        <v>23</v>
      </c>
      <c r="F1" s="47" t="s">
        <v>24</v>
      </c>
      <c r="G1" s="46" t="s">
        <v>25</v>
      </c>
      <c r="H1" s="46" t="s">
        <v>26</v>
      </c>
      <c r="I1" s="17" t="s">
        <v>27</v>
      </c>
    </row>
    <row r="2" spans="1:9" ht="92" x14ac:dyDescent="0.25">
      <c r="A2" s="9" t="s">
        <v>243</v>
      </c>
      <c r="B2" s="13">
        <v>1</v>
      </c>
      <c r="C2" s="21" t="s">
        <v>88</v>
      </c>
      <c r="D2" s="11" t="s">
        <v>244</v>
      </c>
      <c r="E2" s="11" t="s">
        <v>31</v>
      </c>
      <c r="F2" s="60" t="s">
        <v>32</v>
      </c>
      <c r="G2" s="60"/>
      <c r="H2" s="60"/>
      <c r="I2" s="61" t="s">
        <v>371</v>
      </c>
    </row>
    <row r="3" spans="1:9" ht="69" x14ac:dyDescent="0.25">
      <c r="A3" s="13" t="s">
        <v>243</v>
      </c>
      <c r="B3" s="13">
        <v>2</v>
      </c>
      <c r="C3" s="21" t="s">
        <v>246</v>
      </c>
      <c r="D3" s="11" t="s">
        <v>247</v>
      </c>
      <c r="E3" s="11" t="s">
        <v>31</v>
      </c>
      <c r="F3" s="60" t="s">
        <v>32</v>
      </c>
      <c r="G3" s="60"/>
      <c r="H3" s="60"/>
      <c r="I3" s="61" t="s">
        <v>245</v>
      </c>
    </row>
    <row r="4" spans="1:9" ht="69" x14ac:dyDescent="0.25">
      <c r="A4" s="13" t="s">
        <v>243</v>
      </c>
      <c r="B4" s="13">
        <v>3</v>
      </c>
      <c r="C4" s="21" t="s">
        <v>88</v>
      </c>
      <c r="D4" s="11" t="s">
        <v>248</v>
      </c>
      <c r="E4" s="11" t="s">
        <v>31</v>
      </c>
      <c r="F4" s="60" t="s">
        <v>32</v>
      </c>
      <c r="G4" s="60"/>
      <c r="H4" s="60"/>
      <c r="I4" s="61" t="s">
        <v>249</v>
      </c>
    </row>
    <row r="5" spans="1:9" ht="92" x14ac:dyDescent="0.25">
      <c r="A5" s="9" t="s">
        <v>243</v>
      </c>
      <c r="B5" s="13">
        <v>4</v>
      </c>
      <c r="C5" s="21" t="s">
        <v>141</v>
      </c>
      <c r="D5" s="11" t="s">
        <v>250</v>
      </c>
      <c r="E5" s="11" t="s">
        <v>31</v>
      </c>
      <c r="F5" s="60" t="s">
        <v>32</v>
      </c>
      <c r="G5" s="60"/>
      <c r="H5" s="60"/>
      <c r="I5" s="61" t="s">
        <v>251</v>
      </c>
    </row>
    <row r="6" spans="1:9" ht="34.5" x14ac:dyDescent="0.25">
      <c r="A6" s="13" t="s">
        <v>243</v>
      </c>
      <c r="B6" s="13">
        <v>5</v>
      </c>
      <c r="C6" s="21" t="s">
        <v>141</v>
      </c>
      <c r="D6" s="11" t="s">
        <v>252</v>
      </c>
      <c r="E6" s="11" t="s">
        <v>31</v>
      </c>
      <c r="F6" s="60" t="s">
        <v>32</v>
      </c>
      <c r="G6" s="60"/>
      <c r="H6" s="60"/>
      <c r="I6" s="61" t="s">
        <v>253</v>
      </c>
    </row>
    <row r="7" spans="1:9" ht="23" x14ac:dyDescent="0.25">
      <c r="A7" s="13" t="s">
        <v>243</v>
      </c>
      <c r="B7" s="13">
        <v>6</v>
      </c>
      <c r="C7" s="21" t="s">
        <v>141</v>
      </c>
      <c r="D7" s="11" t="s">
        <v>254</v>
      </c>
      <c r="E7" s="11" t="s">
        <v>50</v>
      </c>
      <c r="F7" s="60" t="s">
        <v>76</v>
      </c>
      <c r="G7" s="60"/>
      <c r="H7" s="60"/>
      <c r="I7" s="61" t="s">
        <v>255</v>
      </c>
    </row>
    <row r="8" spans="1:9" ht="46" x14ac:dyDescent="0.25">
      <c r="A8" s="13" t="s">
        <v>243</v>
      </c>
      <c r="B8" s="13">
        <v>7</v>
      </c>
      <c r="C8" s="21" t="s">
        <v>141</v>
      </c>
      <c r="D8" s="15" t="s">
        <v>256</v>
      </c>
      <c r="E8" s="15" t="s">
        <v>31</v>
      </c>
      <c r="F8" s="60" t="s">
        <v>32</v>
      </c>
      <c r="G8" s="60"/>
      <c r="H8" s="60"/>
      <c r="I8" s="61" t="s">
        <v>257</v>
      </c>
    </row>
    <row r="9" spans="1:9" x14ac:dyDescent="0.25">
      <c r="A9" s="13" t="s">
        <v>243</v>
      </c>
      <c r="B9" s="13">
        <v>8</v>
      </c>
      <c r="C9" s="21" t="s">
        <v>144</v>
      </c>
      <c r="D9" s="11" t="s">
        <v>258</v>
      </c>
      <c r="E9" s="15" t="s">
        <v>31</v>
      </c>
      <c r="F9" s="60" t="s">
        <v>32</v>
      </c>
      <c r="G9" s="60"/>
      <c r="H9" s="60"/>
      <c r="I9" s="61" t="s">
        <v>366</v>
      </c>
    </row>
    <row r="10" spans="1:9" ht="23.25" customHeight="1" x14ac:dyDescent="0.25">
      <c r="A10" s="9" t="s">
        <v>243</v>
      </c>
      <c r="B10" s="13">
        <v>9</v>
      </c>
      <c r="C10" s="21" t="s">
        <v>144</v>
      </c>
      <c r="D10" s="11" t="s">
        <v>259</v>
      </c>
      <c r="E10" s="11" t="s">
        <v>50</v>
      </c>
      <c r="F10" s="60" t="s">
        <v>32</v>
      </c>
      <c r="G10" s="60"/>
      <c r="H10" s="60"/>
      <c r="I10" s="61" t="s">
        <v>260</v>
      </c>
    </row>
    <row r="11" spans="1:9" ht="57.5" x14ac:dyDescent="0.25">
      <c r="A11" s="13" t="s">
        <v>243</v>
      </c>
      <c r="B11" s="13">
        <v>10</v>
      </c>
      <c r="C11" s="21" t="s">
        <v>37</v>
      </c>
      <c r="D11" s="19" t="s">
        <v>261</v>
      </c>
      <c r="E11" s="19" t="s">
        <v>31</v>
      </c>
      <c r="F11" s="60" t="s">
        <v>76</v>
      </c>
      <c r="G11" s="60"/>
      <c r="H11" s="60"/>
      <c r="I11" s="61" t="s">
        <v>262</v>
      </c>
    </row>
    <row r="12" spans="1:9" ht="34.5" x14ac:dyDescent="0.25">
      <c r="A12" s="13" t="s">
        <v>243</v>
      </c>
      <c r="B12" s="13">
        <v>11</v>
      </c>
      <c r="C12" s="21" t="s">
        <v>37</v>
      </c>
      <c r="D12" s="11" t="s">
        <v>263</v>
      </c>
      <c r="E12" s="11" t="s">
        <v>50</v>
      </c>
      <c r="F12" s="60" t="s">
        <v>32</v>
      </c>
      <c r="G12" s="60"/>
      <c r="H12" s="60"/>
      <c r="I12" s="61" t="s">
        <v>264</v>
      </c>
    </row>
    <row r="13" spans="1:9" ht="23" x14ac:dyDescent="0.25">
      <c r="A13" s="9" t="s">
        <v>243</v>
      </c>
      <c r="B13" s="13">
        <v>12</v>
      </c>
      <c r="C13" s="21" t="s">
        <v>37</v>
      </c>
      <c r="D13" s="11" t="s">
        <v>265</v>
      </c>
      <c r="E13" s="11" t="s">
        <v>50</v>
      </c>
      <c r="F13" s="60" t="s">
        <v>32</v>
      </c>
      <c r="G13" s="65"/>
      <c r="H13" s="65"/>
      <c r="I13" s="61" t="s">
        <v>266</v>
      </c>
    </row>
    <row r="14" spans="1:9" ht="34.5" x14ac:dyDescent="0.25">
      <c r="A14" s="9" t="s">
        <v>243</v>
      </c>
      <c r="B14" s="13">
        <v>13</v>
      </c>
      <c r="C14" s="21" t="s">
        <v>37</v>
      </c>
      <c r="D14" s="11" t="s">
        <v>267</v>
      </c>
      <c r="E14" s="11" t="s">
        <v>31</v>
      </c>
      <c r="F14" s="60" t="s">
        <v>32</v>
      </c>
      <c r="G14" s="60"/>
      <c r="H14" s="60"/>
      <c r="I14" s="61" t="s">
        <v>268</v>
      </c>
    </row>
    <row r="15" spans="1:9" ht="46" x14ac:dyDescent="0.25">
      <c r="A15" s="9" t="s">
        <v>243</v>
      </c>
      <c r="B15" s="13">
        <v>14</v>
      </c>
      <c r="C15" s="21" t="s">
        <v>214</v>
      </c>
      <c r="D15" s="11" t="s">
        <v>269</v>
      </c>
      <c r="E15" s="11" t="s">
        <v>31</v>
      </c>
      <c r="F15" s="60" t="s">
        <v>32</v>
      </c>
      <c r="G15" s="60"/>
      <c r="H15" s="60"/>
      <c r="I15" s="61" t="s">
        <v>270</v>
      </c>
    </row>
    <row r="16" spans="1:9" ht="14.5" x14ac:dyDescent="0.35">
      <c r="D16"/>
      <c r="E16"/>
      <c r="F16"/>
      <c r="G16"/>
      <c r="H16"/>
      <c r="I16"/>
    </row>
    <row r="17" spans="1:9" hidden="1" x14ac:dyDescent="0.25">
      <c r="A17" s="92" t="s">
        <v>85</v>
      </c>
      <c r="B17" s="92"/>
      <c r="C17" s="92"/>
      <c r="D17" s="92"/>
      <c r="E17" s="92"/>
      <c r="F17" s="92"/>
      <c r="G17" s="92"/>
      <c r="H17" s="92"/>
      <c r="I17" s="92"/>
    </row>
    <row r="18" spans="1:9" hidden="1" x14ac:dyDescent="0.25">
      <c r="A18" s="41"/>
      <c r="B18" s="40"/>
      <c r="C18" s="40"/>
      <c r="D18" s="30" t="s">
        <v>86</v>
      </c>
      <c r="E18" s="30"/>
      <c r="F18" s="30">
        <f>COUNTIF(F2:F15,"Y")</f>
        <v>0</v>
      </c>
      <c r="G18" s="30">
        <f>COUNTIF(G2:G15,"Y")</f>
        <v>0</v>
      </c>
      <c r="H18" s="30">
        <f>COUNTIF(H2:H15,"Y")</f>
        <v>0</v>
      </c>
      <c r="I18" s="40"/>
    </row>
    <row r="19" spans="1:9" hidden="1" x14ac:dyDescent="0.25">
      <c r="A19" s="42"/>
      <c r="B19" s="40"/>
      <c r="C19" s="40"/>
      <c r="D19" s="30" t="s">
        <v>87</v>
      </c>
      <c r="E19" s="30"/>
      <c r="F19" s="30">
        <f>COUNTIF(F2:F15,"N")</f>
        <v>2</v>
      </c>
      <c r="G19" s="30">
        <f>COUNTIF(G2:G15,"N")</f>
        <v>0</v>
      </c>
      <c r="H19" s="30">
        <f>COUNTIF(H2:H15,"N")</f>
        <v>0</v>
      </c>
      <c r="I19" s="40"/>
    </row>
    <row r="20" spans="1:9" hidden="1" x14ac:dyDescent="0.25">
      <c r="A20" s="42"/>
      <c r="B20" s="40"/>
      <c r="C20" s="40"/>
      <c r="D20" s="30" t="s">
        <v>88</v>
      </c>
      <c r="E20" s="30"/>
      <c r="F20" s="30">
        <f>COUNTIF(F2:F15, "C")</f>
        <v>12</v>
      </c>
      <c r="G20" s="30"/>
      <c r="H20" s="30"/>
      <c r="I20" s="40"/>
    </row>
    <row r="21" spans="1:9" hidden="1" x14ac:dyDescent="0.25">
      <c r="A21" s="42"/>
      <c r="B21" s="40"/>
      <c r="C21" s="40"/>
      <c r="D21" s="30" t="s">
        <v>89</v>
      </c>
      <c r="E21" s="30"/>
      <c r="F21" s="30">
        <f>COUNTIF(F2:F15, "A")</f>
        <v>0</v>
      </c>
      <c r="G21" s="30"/>
      <c r="H21" s="30"/>
      <c r="I21" s="40"/>
    </row>
    <row r="22" spans="1:9" hidden="1" x14ac:dyDescent="0.25">
      <c r="A22" s="42"/>
      <c r="B22" s="40"/>
      <c r="C22" s="40"/>
      <c r="D22" s="30" t="s">
        <v>90</v>
      </c>
      <c r="E22" s="30"/>
      <c r="F22" s="30">
        <f>COUNTIF(F2:F15, "B")</f>
        <v>0</v>
      </c>
      <c r="G22" s="30"/>
      <c r="H22" s="30"/>
      <c r="I22" s="40"/>
    </row>
    <row r="23" spans="1:9" hidden="1" x14ac:dyDescent="0.25">
      <c r="A23" s="42"/>
      <c r="B23" s="40"/>
      <c r="C23" s="40"/>
      <c r="D23" s="30" t="s">
        <v>91</v>
      </c>
      <c r="E23" s="30">
        <f>COUNTIF(E2:E15,"R")</f>
        <v>10</v>
      </c>
      <c r="F23" s="30"/>
      <c r="G23" s="30"/>
      <c r="H23" s="30"/>
      <c r="I23" s="40"/>
    </row>
    <row r="24" spans="1:9" hidden="1" x14ac:dyDescent="0.25">
      <c r="A24" s="42"/>
      <c r="B24" s="40"/>
      <c r="C24" s="40"/>
      <c r="D24" s="30" t="s">
        <v>92</v>
      </c>
      <c r="E24" s="30">
        <f>COUNTIF(E2:E15, "O")</f>
        <v>4</v>
      </c>
      <c r="F24" s="30"/>
      <c r="G24" s="30"/>
      <c r="H24" s="30"/>
      <c r="I24" s="40"/>
    </row>
    <row r="25" spans="1:9" hidden="1" x14ac:dyDescent="0.25">
      <c r="A25" s="42"/>
      <c r="B25" s="40"/>
      <c r="C25" s="40"/>
      <c r="D25" s="30" t="s">
        <v>93</v>
      </c>
      <c r="E25" s="30">
        <f>SUM(E23:E24)</f>
        <v>14</v>
      </c>
      <c r="F25" s="30"/>
      <c r="G25" s="30"/>
      <c r="H25" s="30"/>
      <c r="I25" s="40"/>
    </row>
    <row r="26" spans="1:9" ht="14.5" x14ac:dyDescent="0.35">
      <c r="D26"/>
      <c r="E26"/>
      <c r="F26"/>
      <c r="G26"/>
      <c r="H26"/>
      <c r="I26"/>
    </row>
    <row r="27" spans="1:9" ht="14.5" x14ac:dyDescent="0.35">
      <c r="D27"/>
      <c r="E27"/>
      <c r="F27"/>
      <c r="G27"/>
      <c r="H27"/>
      <c r="I27"/>
    </row>
    <row r="28" spans="1:9" ht="14.5" x14ac:dyDescent="0.35">
      <c r="D28"/>
      <c r="E28"/>
      <c r="F28"/>
      <c r="G28"/>
      <c r="H28"/>
      <c r="I28"/>
    </row>
    <row r="29" spans="1:9" ht="14.5" x14ac:dyDescent="0.35">
      <c r="D29"/>
      <c r="E29"/>
      <c r="F29"/>
      <c r="G29"/>
      <c r="H29"/>
      <c r="I29"/>
    </row>
    <row r="30" spans="1:9" ht="14.5" x14ac:dyDescent="0.35">
      <c r="D30"/>
      <c r="E30"/>
      <c r="F30"/>
      <c r="G30"/>
      <c r="H30"/>
      <c r="I30"/>
    </row>
    <row r="31" spans="1:9" ht="14.5" x14ac:dyDescent="0.35">
      <c r="D31"/>
      <c r="E31"/>
      <c r="F31"/>
      <c r="G31"/>
      <c r="H31"/>
      <c r="I31"/>
    </row>
    <row r="32" spans="1:9" ht="14.5" x14ac:dyDescent="0.35">
      <c r="D32"/>
      <c r="E32"/>
      <c r="F32"/>
      <c r="G32"/>
      <c r="H32"/>
      <c r="I32"/>
    </row>
    <row r="33" spans="4:9" ht="14.5" x14ac:dyDescent="0.35">
      <c r="D33"/>
      <c r="E33"/>
      <c r="F33"/>
      <c r="G33"/>
      <c r="H33"/>
      <c r="I33"/>
    </row>
    <row r="34" spans="4:9" ht="14.5" x14ac:dyDescent="0.35">
      <c r="D34"/>
      <c r="E34"/>
      <c r="F34"/>
      <c r="G34"/>
      <c r="H34"/>
      <c r="I34"/>
    </row>
    <row r="35" spans="4:9" ht="14.5" x14ac:dyDescent="0.35">
      <c r="D35"/>
      <c r="E35"/>
      <c r="F35"/>
      <c r="G35"/>
      <c r="H35"/>
      <c r="I35"/>
    </row>
    <row r="36" spans="4:9" ht="14.5" x14ac:dyDescent="0.35">
      <c r="D36"/>
      <c r="E36"/>
      <c r="F36"/>
      <c r="G36"/>
      <c r="H36"/>
      <c r="I36"/>
    </row>
    <row r="37" spans="4:9" ht="14.5" x14ac:dyDescent="0.35">
      <c r="D37"/>
      <c r="E37"/>
      <c r="F37"/>
      <c r="G37"/>
      <c r="H37"/>
      <c r="I37"/>
    </row>
  </sheetData>
  <sheetProtection autoFilter="0"/>
  <protectedRanges>
    <protectedRange sqref="I8 I11 I14:I16 F26:I27 I2:I6 F2:H16" name="Vendor Selection_1"/>
    <protectedRange sqref="I9" name="Vendor Selection_1_1"/>
  </protectedRanges>
  <mergeCells count="2">
    <mergeCell ref="A1:B1"/>
    <mergeCell ref="A17:I17"/>
  </mergeCells>
  <conditionalFormatting sqref="I2">
    <cfRule type="expression" dxfId="8" priority="4">
      <formula>IF($F2="N",TRUE,IF($G2="Y",TRUE,IF($H2="Y",TRUE,(IF(#REF!="Y",TRUE,FALSE)))))</formula>
    </cfRule>
  </conditionalFormatting>
  <conditionalFormatting sqref="I4:I8 I10:I15">
    <cfRule type="expression" dxfId="7" priority="3">
      <formula>IF($F4="N",TRUE,IF($G4="Y",TRUE,IF($H4="Y",TRUE,(IF(#REF!="Y",TRUE,FALSE)))))</formula>
    </cfRule>
  </conditionalFormatting>
  <conditionalFormatting sqref="I3">
    <cfRule type="expression" dxfId="6" priority="2">
      <formula>IF($F3="N",TRUE,IF($G3="Y",TRUE,IF($H3="Y",TRUE,(IF(#REF!="Y",TRUE,FALSE)))))</formula>
    </cfRule>
  </conditionalFormatting>
  <conditionalFormatting sqref="I9">
    <cfRule type="expression" dxfId="5" priority="1">
      <formula>IF($F9="N",TRUE,IF($G9="Y",TRUE,IF($H9="Y",TRUE,(IF(#REF!="Y",TRUE,FALSE)))))</formula>
    </cfRule>
  </conditionalFormatting>
  <dataValidations count="2">
    <dataValidation type="list" allowBlank="1" showInputMessage="1" showErrorMessage="1" sqref="F2:F15" xr:uid="{7DD1E838-A450-41EF-B293-2F353A321525}">
      <formula1>"C,A,B,N"</formula1>
    </dataValidation>
    <dataValidation type="list" allowBlank="1" showInputMessage="1" showErrorMessage="1" sqref="G2:H15" xr:uid="{AB6964F3-967E-4449-9DB7-8857108FA2AE}">
      <formula1>"Y,N"</formula1>
    </dataValidation>
  </dataValidations>
  <pageMargins left="1" right="1" top="1" bottom="1" header="0.5" footer="0.5"/>
  <pageSetup scale="83" fitToHeight="0" orientation="landscape" r:id="rId1"/>
  <headerFooter>
    <oddHeader>&amp;LXXXX Z1 Appendix B: CAMP Technical Requirements&amp;CMobile</oddHeader>
    <oddFooter>&amp;RPage &amp;P</oddFooter>
  </headerFooter>
  <rowBreaks count="1" manualBreakCount="1">
    <brk id="1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3"/>
  <sheetViews>
    <sheetView zoomScaleNormal="100" workbookViewId="0">
      <selection activeCell="I6" sqref="I6"/>
    </sheetView>
  </sheetViews>
  <sheetFormatPr defaultColWidth="9.1796875" defaultRowHeight="11.5" x14ac:dyDescent="0.25"/>
  <cols>
    <col min="1" max="1" width="5.7265625" style="10" customWidth="1"/>
    <col min="2" max="2" width="5.7265625" style="8" customWidth="1"/>
    <col min="3" max="3" width="12.7265625" style="8" bestFit="1" customWidth="1"/>
    <col min="4" max="4" width="60.7265625" style="8" customWidth="1"/>
    <col min="5" max="5" width="5.453125" style="8" customWidth="1"/>
    <col min="6" max="6" width="6.81640625" style="8" customWidth="1"/>
    <col min="7" max="7" width="3.7265625" style="8" customWidth="1"/>
    <col min="8" max="8" width="5.7265625" style="8" customWidth="1"/>
    <col min="9" max="9" width="32.453125" style="8" customWidth="1"/>
    <col min="10" max="16384" width="9.1796875" style="8"/>
  </cols>
  <sheetData>
    <row r="1" spans="1:10" ht="160.9" customHeight="1" x14ac:dyDescent="0.25">
      <c r="A1" s="91" t="s">
        <v>20</v>
      </c>
      <c r="B1" s="91"/>
      <c r="C1" s="17" t="s">
        <v>21</v>
      </c>
      <c r="D1" s="34" t="s">
        <v>22</v>
      </c>
      <c r="E1" s="47" t="s">
        <v>23</v>
      </c>
      <c r="F1" s="47" t="s">
        <v>24</v>
      </c>
      <c r="G1" s="46" t="s">
        <v>25</v>
      </c>
      <c r="H1" s="46" t="s">
        <v>26</v>
      </c>
      <c r="I1" s="17" t="s">
        <v>27</v>
      </c>
    </row>
    <row r="2" spans="1:10" ht="46" x14ac:dyDescent="0.25">
      <c r="A2" s="9" t="s">
        <v>271</v>
      </c>
      <c r="B2" s="9">
        <v>1</v>
      </c>
      <c r="C2" s="21" t="s">
        <v>272</v>
      </c>
      <c r="D2" s="11" t="s">
        <v>273</v>
      </c>
      <c r="E2" s="11" t="s">
        <v>31</v>
      </c>
      <c r="F2" s="60" t="s">
        <v>32</v>
      </c>
      <c r="G2" s="60"/>
      <c r="H2" s="60"/>
      <c r="I2" s="61" t="s">
        <v>274</v>
      </c>
    </row>
    <row r="3" spans="1:10" ht="34.5" x14ac:dyDescent="0.25">
      <c r="A3" s="9" t="s">
        <v>271</v>
      </c>
      <c r="B3" s="9">
        <v>2</v>
      </c>
      <c r="C3" s="21" t="s">
        <v>272</v>
      </c>
      <c r="D3" s="11" t="s">
        <v>275</v>
      </c>
      <c r="E3" s="11" t="s">
        <v>31</v>
      </c>
      <c r="F3" s="60" t="s">
        <v>32</v>
      </c>
      <c r="G3" s="60"/>
      <c r="H3" s="60"/>
      <c r="I3" s="61" t="s">
        <v>276</v>
      </c>
    </row>
    <row r="4" spans="1:10" ht="23" x14ac:dyDescent="0.25">
      <c r="A4" s="13" t="s">
        <v>271</v>
      </c>
      <c r="B4" s="13">
        <v>3</v>
      </c>
      <c r="C4" s="21" t="s">
        <v>272</v>
      </c>
      <c r="D4" s="11" t="s">
        <v>277</v>
      </c>
      <c r="E4" s="11" t="s">
        <v>31</v>
      </c>
      <c r="F4" s="60" t="s">
        <v>32</v>
      </c>
      <c r="G4" s="60"/>
      <c r="H4" s="60"/>
      <c r="I4" s="61" t="s">
        <v>278</v>
      </c>
    </row>
    <row r="5" spans="1:10" ht="46" x14ac:dyDescent="0.25">
      <c r="A5" s="9" t="s">
        <v>271</v>
      </c>
      <c r="B5" s="9">
        <v>4</v>
      </c>
      <c r="C5" s="21" t="s">
        <v>279</v>
      </c>
      <c r="D5" s="11" t="s">
        <v>280</v>
      </c>
      <c r="E5" s="11" t="s">
        <v>31</v>
      </c>
      <c r="F5" s="60" t="s">
        <v>32</v>
      </c>
      <c r="G5" s="60"/>
      <c r="H5" s="60"/>
      <c r="I5" s="61" t="s">
        <v>281</v>
      </c>
    </row>
    <row r="6" spans="1:10" ht="46" x14ac:dyDescent="0.25">
      <c r="A6" s="13" t="s">
        <v>271</v>
      </c>
      <c r="B6" s="9">
        <v>5</v>
      </c>
      <c r="C6" s="21" t="s">
        <v>144</v>
      </c>
      <c r="D6" s="11" t="s">
        <v>282</v>
      </c>
      <c r="E6" s="11" t="s">
        <v>31</v>
      </c>
      <c r="F6" s="60" t="s">
        <v>32</v>
      </c>
      <c r="G6" s="60"/>
      <c r="H6" s="60"/>
      <c r="I6" s="69" t="s">
        <v>333</v>
      </c>
    </row>
    <row r="7" spans="1:10" ht="14.5" x14ac:dyDescent="0.35">
      <c r="A7" s="8"/>
      <c r="D7"/>
      <c r="E7"/>
      <c r="F7"/>
      <c r="G7"/>
      <c r="H7"/>
      <c r="I7"/>
      <c r="J7"/>
    </row>
    <row r="8" spans="1:10" ht="14.5" hidden="1" x14ac:dyDescent="0.35">
      <c r="A8" s="92" t="s">
        <v>85</v>
      </c>
      <c r="B8" s="92"/>
      <c r="C8" s="92"/>
      <c r="D8" s="92"/>
      <c r="E8" s="92"/>
      <c r="F8" s="92"/>
      <c r="G8" s="92"/>
      <c r="H8" s="92"/>
      <c r="I8" s="92"/>
      <c r="J8"/>
    </row>
    <row r="9" spans="1:10" ht="14.5" hidden="1" x14ac:dyDescent="0.35">
      <c r="A9" s="41"/>
      <c r="B9" s="40"/>
      <c r="C9" s="40"/>
      <c r="D9" s="30" t="s">
        <v>86</v>
      </c>
      <c r="E9" s="30"/>
      <c r="F9" s="30">
        <f>COUNTIF(F2:F6,"Y")</f>
        <v>0</v>
      </c>
      <c r="G9" s="30">
        <f t="shared" ref="G9:H9" si="0">COUNTIF(G2:G6,"Y")</f>
        <v>0</v>
      </c>
      <c r="H9" s="30">
        <f t="shared" si="0"/>
        <v>0</v>
      </c>
      <c r="I9" s="40" t="s">
        <v>189</v>
      </c>
      <c r="J9"/>
    </row>
    <row r="10" spans="1:10" ht="14.5" hidden="1" x14ac:dyDescent="0.35">
      <c r="A10" s="42"/>
      <c r="B10" s="40"/>
      <c r="C10" s="40"/>
      <c r="D10" s="30" t="s">
        <v>87</v>
      </c>
      <c r="E10" s="30"/>
      <c r="F10" s="30">
        <f>COUNTIF(F2:F6,"N")</f>
        <v>0</v>
      </c>
      <c r="G10" s="30">
        <f t="shared" ref="G10:H10" si="1">COUNTIF(G2:G6,"N")</f>
        <v>0</v>
      </c>
      <c r="H10" s="30">
        <f t="shared" si="1"/>
        <v>0</v>
      </c>
      <c r="I10" s="40"/>
      <c r="J10"/>
    </row>
    <row r="11" spans="1:10" ht="14.5" hidden="1" x14ac:dyDescent="0.35">
      <c r="A11" s="42"/>
      <c r="B11" s="40"/>
      <c r="C11" s="40"/>
      <c r="D11" s="30" t="s">
        <v>88</v>
      </c>
      <c r="E11" s="30"/>
      <c r="F11" s="30">
        <f>COUNTIF(F2:F6, "C")</f>
        <v>5</v>
      </c>
      <c r="G11" s="30"/>
      <c r="H11" s="30"/>
      <c r="I11" s="40"/>
      <c r="J11"/>
    </row>
    <row r="12" spans="1:10" ht="14.5" hidden="1" x14ac:dyDescent="0.35">
      <c r="A12" s="42"/>
      <c r="B12" s="40"/>
      <c r="C12" s="40"/>
      <c r="D12" s="30" t="s">
        <v>89</v>
      </c>
      <c r="E12" s="30"/>
      <c r="F12" s="30">
        <f>COUNTIF(F2:F6, "A")</f>
        <v>0</v>
      </c>
      <c r="G12" s="30"/>
      <c r="H12" s="30"/>
      <c r="I12" s="40"/>
      <c r="J12"/>
    </row>
    <row r="13" spans="1:10" ht="14.5" hidden="1" x14ac:dyDescent="0.35">
      <c r="A13" s="42"/>
      <c r="B13" s="40"/>
      <c r="C13" s="40"/>
      <c r="D13" s="30" t="s">
        <v>90</v>
      </c>
      <c r="E13" s="30"/>
      <c r="F13" s="30">
        <f>COUNTIF(F2:F6, "B")</f>
        <v>0</v>
      </c>
      <c r="G13" s="30"/>
      <c r="H13" s="30"/>
      <c r="I13" s="40"/>
      <c r="J13"/>
    </row>
    <row r="14" spans="1:10" ht="14.5" hidden="1" x14ac:dyDescent="0.35">
      <c r="A14" s="42"/>
      <c r="B14" s="40"/>
      <c r="C14" s="40"/>
      <c r="D14" s="30" t="s">
        <v>91</v>
      </c>
      <c r="E14" s="30">
        <f>COUNTIF(E2:E6,"R")</f>
        <v>5</v>
      </c>
      <c r="F14" s="30"/>
      <c r="G14" s="30"/>
      <c r="H14" s="30"/>
      <c r="I14" s="40"/>
      <c r="J14"/>
    </row>
    <row r="15" spans="1:10" ht="14.5" hidden="1" x14ac:dyDescent="0.35">
      <c r="A15" s="42"/>
      <c r="B15" s="40"/>
      <c r="C15" s="40"/>
      <c r="D15" s="30" t="s">
        <v>92</v>
      </c>
      <c r="E15" s="30">
        <f>COUNTIF(E2:E6, "O")</f>
        <v>0</v>
      </c>
      <c r="F15" s="30"/>
      <c r="G15" s="30"/>
      <c r="H15" s="30"/>
      <c r="I15" s="40"/>
      <c r="J15"/>
    </row>
    <row r="16" spans="1:10" ht="14.5" hidden="1" x14ac:dyDescent="0.35">
      <c r="A16" s="42"/>
      <c r="B16" s="40"/>
      <c r="C16" s="40"/>
      <c r="D16" s="30" t="s">
        <v>93</v>
      </c>
      <c r="E16" s="30">
        <f>SUM(E14:E15)</f>
        <v>5</v>
      </c>
      <c r="F16" s="30"/>
      <c r="G16" s="30"/>
      <c r="H16" s="30"/>
      <c r="I16" s="40"/>
      <c r="J16"/>
    </row>
    <row r="17" spans="4:10" ht="14.5" x14ac:dyDescent="0.35">
      <c r="D17"/>
      <c r="E17"/>
      <c r="F17"/>
      <c r="G17"/>
      <c r="H17"/>
      <c r="I17"/>
      <c r="J17"/>
    </row>
    <row r="18" spans="4:10" ht="14.5" x14ac:dyDescent="0.35">
      <c r="D18"/>
      <c r="E18"/>
      <c r="F18"/>
      <c r="G18"/>
      <c r="H18"/>
      <c r="I18"/>
      <c r="J18"/>
    </row>
    <row r="19" spans="4:10" ht="14.5" x14ac:dyDescent="0.35">
      <c r="D19"/>
      <c r="E19"/>
      <c r="F19"/>
      <c r="G19"/>
      <c r="H19"/>
      <c r="I19"/>
      <c r="J19"/>
    </row>
    <row r="20" spans="4:10" ht="14.5" x14ac:dyDescent="0.35">
      <c r="D20"/>
      <c r="E20"/>
      <c r="F20"/>
      <c r="G20"/>
      <c r="H20"/>
      <c r="I20"/>
      <c r="J20"/>
    </row>
    <row r="21" spans="4:10" ht="14.5" x14ac:dyDescent="0.35">
      <c r="D21"/>
      <c r="E21"/>
      <c r="F21"/>
      <c r="G21"/>
      <c r="H21"/>
      <c r="I21"/>
      <c r="J21"/>
    </row>
    <row r="22" spans="4:10" ht="14.5" x14ac:dyDescent="0.35">
      <c r="D22"/>
      <c r="E22"/>
      <c r="F22"/>
      <c r="G22"/>
      <c r="H22"/>
      <c r="I22"/>
      <c r="J22"/>
    </row>
    <row r="23" spans="4:10" ht="14.5" x14ac:dyDescent="0.35">
      <c r="D23"/>
      <c r="E23"/>
      <c r="F23"/>
      <c r="G23"/>
      <c r="H23"/>
      <c r="I23"/>
      <c r="J23"/>
    </row>
  </sheetData>
  <sheetProtection autoFilter="0"/>
  <protectedRanges>
    <protectedRange sqref="F2:I7" name="Vendor Response_1"/>
  </protectedRanges>
  <mergeCells count="2">
    <mergeCell ref="A1:B1"/>
    <mergeCell ref="A8:I8"/>
  </mergeCells>
  <conditionalFormatting sqref="I2:I6">
    <cfRule type="expression" dxfId="4" priority="1">
      <formula>IF($F2="N",TRUE,IF($G2="Y",TRUE,IF($H2="Y",TRUE,(IF(#REF!="Y",TRUE,FALSE)))))</formula>
    </cfRule>
  </conditionalFormatting>
  <dataValidations count="2">
    <dataValidation type="list" allowBlank="1" showInputMessage="1" showErrorMessage="1" sqref="F2:F6" xr:uid="{D7F53D65-4AE6-4D67-9E66-E0D58DE910A8}">
      <formula1>"C,A,B,N"</formula1>
    </dataValidation>
    <dataValidation type="list" allowBlank="1" showInputMessage="1" showErrorMessage="1" sqref="G2:H6" xr:uid="{526A9B22-6D93-4449-9569-3D2E81EAF74D}">
      <formula1>"Y,N"</formula1>
    </dataValidation>
  </dataValidations>
  <printOptions horizontalCentered="1"/>
  <pageMargins left="1" right="1" top="1" bottom="1" header="0.5" footer="0.5"/>
  <pageSetup scale="83" fitToHeight="0" orientation="landscape" horizontalDpi="1200" verticalDpi="1200" r:id="rId1"/>
  <headerFooter>
    <oddHeader>&amp;LXXXX Z1 Appendix B: CAMP Technical Requirements&amp;CReporting</oddHeader>
    <oddFooter>&amp;RPage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9"/>
  <sheetViews>
    <sheetView zoomScaleNormal="100" workbookViewId="0">
      <selection activeCell="L15" sqref="L15"/>
    </sheetView>
  </sheetViews>
  <sheetFormatPr defaultColWidth="9.1796875" defaultRowHeight="11.5" x14ac:dyDescent="0.25"/>
  <cols>
    <col min="1" max="1" width="5.7265625" style="10" customWidth="1"/>
    <col min="2" max="2" width="5.7265625" style="8" customWidth="1"/>
    <col min="3" max="3" width="60.7265625" style="8" customWidth="1"/>
    <col min="4" max="4" width="6.453125" style="8" customWidth="1"/>
    <col min="5" max="5" width="8.7265625" style="8" customWidth="1"/>
    <col min="6" max="6" width="5.81640625" style="8" customWidth="1"/>
    <col min="7" max="7" width="5.7265625" style="8" customWidth="1"/>
    <col min="8" max="8" width="32.453125" style="8" customWidth="1"/>
    <col min="9" max="16384" width="9.1796875" style="8"/>
  </cols>
  <sheetData>
    <row r="1" spans="1:8" ht="165" customHeight="1" x14ac:dyDescent="0.25">
      <c r="A1" s="91" t="s">
        <v>20</v>
      </c>
      <c r="B1" s="91"/>
      <c r="C1" s="34" t="s">
        <v>22</v>
      </c>
      <c r="D1" s="47" t="s">
        <v>23</v>
      </c>
      <c r="E1" s="47" t="s">
        <v>24</v>
      </c>
      <c r="F1" s="46" t="s">
        <v>25</v>
      </c>
      <c r="G1" s="46" t="s">
        <v>26</v>
      </c>
      <c r="H1" s="17" t="s">
        <v>27</v>
      </c>
    </row>
    <row r="2" spans="1:8" ht="57.5" x14ac:dyDescent="0.25">
      <c r="A2" s="13" t="s">
        <v>283</v>
      </c>
      <c r="B2" s="13">
        <v>1</v>
      </c>
      <c r="C2" s="12" t="s">
        <v>284</v>
      </c>
      <c r="D2" s="12" t="s">
        <v>31</v>
      </c>
      <c r="E2" s="60" t="s">
        <v>32</v>
      </c>
      <c r="F2" s="60"/>
      <c r="G2" s="60"/>
      <c r="H2" s="61" t="s">
        <v>368</v>
      </c>
    </row>
    <row r="3" spans="1:8" ht="34.5" x14ac:dyDescent="0.25">
      <c r="A3" s="9" t="s">
        <v>283</v>
      </c>
      <c r="B3" s="9">
        <v>2</v>
      </c>
      <c r="C3" s="11" t="s">
        <v>285</v>
      </c>
      <c r="D3" s="12" t="s">
        <v>31</v>
      </c>
      <c r="E3" s="60" t="s">
        <v>32</v>
      </c>
      <c r="F3" s="60"/>
      <c r="G3" s="60"/>
      <c r="H3" s="61" t="s">
        <v>350</v>
      </c>
    </row>
    <row r="4" spans="1:8" ht="34.5" x14ac:dyDescent="0.25">
      <c r="A4" s="13" t="s">
        <v>283</v>
      </c>
      <c r="B4" s="9">
        <v>3</v>
      </c>
      <c r="C4" s="11" t="s">
        <v>286</v>
      </c>
      <c r="D4" s="12" t="s">
        <v>31</v>
      </c>
      <c r="E4" s="60" t="s">
        <v>32</v>
      </c>
      <c r="F4" s="60"/>
      <c r="G4" s="60"/>
      <c r="H4" s="61" t="s">
        <v>353</v>
      </c>
    </row>
    <row r="5" spans="1:8" ht="46" x14ac:dyDescent="0.25">
      <c r="A5" s="9" t="s">
        <v>283</v>
      </c>
      <c r="B5" s="13">
        <v>4</v>
      </c>
      <c r="C5" s="11" t="s">
        <v>287</v>
      </c>
      <c r="D5" s="12" t="s">
        <v>31</v>
      </c>
      <c r="E5" s="60" t="s">
        <v>32</v>
      </c>
      <c r="F5" s="60"/>
      <c r="G5" s="60"/>
      <c r="H5" s="61" t="s">
        <v>351</v>
      </c>
    </row>
    <row r="6" spans="1:8" ht="23" x14ac:dyDescent="0.25">
      <c r="A6" s="9" t="s">
        <v>283</v>
      </c>
      <c r="B6" s="13">
        <v>5</v>
      </c>
      <c r="C6" s="12" t="s">
        <v>288</v>
      </c>
      <c r="D6" s="12" t="s">
        <v>31</v>
      </c>
      <c r="E6" s="60" t="s">
        <v>32</v>
      </c>
      <c r="F6" s="60"/>
      <c r="G6" s="60"/>
      <c r="H6" s="61" t="s">
        <v>289</v>
      </c>
    </row>
    <row r="7" spans="1:8" ht="69" x14ac:dyDescent="0.25">
      <c r="A7" s="9" t="s">
        <v>283</v>
      </c>
      <c r="B7" s="9">
        <v>6</v>
      </c>
      <c r="C7" s="11" t="s">
        <v>290</v>
      </c>
      <c r="D7" s="12" t="s">
        <v>31</v>
      </c>
      <c r="E7" s="60" t="s">
        <v>32</v>
      </c>
      <c r="F7" s="60"/>
      <c r="G7" s="60"/>
      <c r="H7" s="61" t="s">
        <v>352</v>
      </c>
    </row>
    <row r="8" spans="1:8" ht="34.5" x14ac:dyDescent="0.25">
      <c r="A8" s="9" t="s">
        <v>283</v>
      </c>
      <c r="B8" s="9">
        <v>7</v>
      </c>
      <c r="C8" s="19" t="s">
        <v>291</v>
      </c>
      <c r="D8" s="12" t="s">
        <v>31</v>
      </c>
      <c r="E8" s="60" t="s">
        <v>32</v>
      </c>
      <c r="F8" s="60"/>
      <c r="G8" s="60"/>
      <c r="H8" s="61" t="s">
        <v>292</v>
      </c>
    </row>
    <row r="9" spans="1:8" ht="34.5" x14ac:dyDescent="0.25">
      <c r="A9" s="13" t="s">
        <v>283</v>
      </c>
      <c r="B9" s="13">
        <v>8</v>
      </c>
      <c r="C9" s="11" t="s">
        <v>293</v>
      </c>
      <c r="D9" s="12" t="s">
        <v>31</v>
      </c>
      <c r="E9" s="60" t="s">
        <v>32</v>
      </c>
      <c r="F9" s="60"/>
      <c r="G9" s="60"/>
      <c r="H9" s="61" t="s">
        <v>292</v>
      </c>
    </row>
    <row r="10" spans="1:8" ht="27" customHeight="1" x14ac:dyDescent="0.25">
      <c r="A10" s="9" t="s">
        <v>283</v>
      </c>
      <c r="B10" s="13">
        <v>9</v>
      </c>
      <c r="C10" s="11" t="s">
        <v>294</v>
      </c>
      <c r="D10" s="12" t="s">
        <v>31</v>
      </c>
      <c r="E10" s="60" t="s">
        <v>32</v>
      </c>
      <c r="F10" s="60"/>
      <c r="G10" s="60"/>
      <c r="H10" s="61" t="s">
        <v>292</v>
      </c>
    </row>
    <row r="11" spans="1:8" x14ac:dyDescent="0.25">
      <c r="A11" s="13" t="s">
        <v>283</v>
      </c>
      <c r="B11" s="9">
        <v>10</v>
      </c>
      <c r="C11" s="11" t="s">
        <v>295</v>
      </c>
      <c r="D11" s="12" t="s">
        <v>31</v>
      </c>
      <c r="E11" s="60" t="s">
        <v>32</v>
      </c>
      <c r="F11" s="60"/>
      <c r="G11" s="60"/>
      <c r="H11" s="61" t="s">
        <v>292</v>
      </c>
    </row>
    <row r="12" spans="1:8" ht="52.5" customHeight="1" x14ac:dyDescent="0.25">
      <c r="A12" s="9" t="s">
        <v>283</v>
      </c>
      <c r="B12" s="9">
        <v>11</v>
      </c>
      <c r="C12" s="11" t="s">
        <v>296</v>
      </c>
      <c r="D12" s="12" t="s">
        <v>31</v>
      </c>
      <c r="E12" s="60" t="s">
        <v>32</v>
      </c>
      <c r="F12" s="60"/>
      <c r="G12" s="60"/>
      <c r="H12" s="61" t="s">
        <v>297</v>
      </c>
    </row>
    <row r="13" spans="1:8" ht="46" x14ac:dyDescent="0.25">
      <c r="A13" s="9" t="s">
        <v>283</v>
      </c>
      <c r="B13" s="13">
        <v>12</v>
      </c>
      <c r="C13" s="11" t="s">
        <v>298</v>
      </c>
      <c r="D13" s="12" t="s">
        <v>31</v>
      </c>
      <c r="E13" s="60" t="s">
        <v>32</v>
      </c>
      <c r="F13" s="60"/>
      <c r="G13" s="60"/>
      <c r="H13" s="61" t="s">
        <v>299</v>
      </c>
    </row>
    <row r="14" spans="1:8" ht="34.5" customHeight="1" x14ac:dyDescent="0.25">
      <c r="A14" s="9" t="s">
        <v>283</v>
      </c>
      <c r="B14" s="13">
        <v>13</v>
      </c>
      <c r="C14" s="11" t="s">
        <v>300</v>
      </c>
      <c r="D14" s="12" t="s">
        <v>31</v>
      </c>
      <c r="E14" s="60" t="s">
        <v>32</v>
      </c>
      <c r="F14" s="60"/>
      <c r="G14" s="60"/>
      <c r="H14" s="61" t="s">
        <v>354</v>
      </c>
    </row>
    <row r="15" spans="1:8" ht="34.5" x14ac:dyDescent="0.25">
      <c r="A15" s="13" t="s">
        <v>283</v>
      </c>
      <c r="B15" s="9">
        <v>14</v>
      </c>
      <c r="C15" s="11" t="s">
        <v>301</v>
      </c>
      <c r="D15" s="12" t="s">
        <v>31</v>
      </c>
      <c r="E15" s="60" t="s">
        <v>32</v>
      </c>
      <c r="F15" s="60"/>
      <c r="G15" s="60"/>
      <c r="H15" s="61" t="s">
        <v>355</v>
      </c>
    </row>
    <row r="16" spans="1:8" ht="57.5" x14ac:dyDescent="0.25">
      <c r="A16" s="13" t="s">
        <v>283</v>
      </c>
      <c r="B16" s="9">
        <v>15</v>
      </c>
      <c r="C16" s="11" t="s">
        <v>302</v>
      </c>
      <c r="D16" s="11" t="s">
        <v>50</v>
      </c>
      <c r="E16" s="60" t="s">
        <v>76</v>
      </c>
      <c r="F16" s="60"/>
      <c r="G16" s="60"/>
      <c r="H16" s="15" t="s">
        <v>303</v>
      </c>
    </row>
    <row r="17" spans="1:11" ht="57.5" x14ac:dyDescent="0.25">
      <c r="A17" s="31" t="s">
        <v>283</v>
      </c>
      <c r="B17" s="13">
        <v>16</v>
      </c>
      <c r="C17" s="32" t="s">
        <v>304</v>
      </c>
      <c r="D17" s="32" t="s">
        <v>31</v>
      </c>
      <c r="E17" s="60" t="s">
        <v>32</v>
      </c>
      <c r="F17" s="60"/>
      <c r="G17" s="60"/>
      <c r="H17" s="61" t="s">
        <v>356</v>
      </c>
    </row>
    <row r="18" spans="1:11" ht="26.25" customHeight="1" x14ac:dyDescent="0.25">
      <c r="A18" s="13" t="s">
        <v>283</v>
      </c>
      <c r="B18" s="13">
        <v>17</v>
      </c>
      <c r="C18" s="11" t="s">
        <v>305</v>
      </c>
      <c r="D18" s="11" t="s">
        <v>31</v>
      </c>
      <c r="E18" s="60" t="s">
        <v>32</v>
      </c>
      <c r="F18" s="60"/>
      <c r="G18" s="60"/>
      <c r="H18" s="61" t="s">
        <v>306</v>
      </c>
    </row>
    <row r="19" spans="1:11" ht="14.5" x14ac:dyDescent="0.35">
      <c r="C19"/>
      <c r="D19"/>
      <c r="E19"/>
      <c r="F19"/>
      <c r="G19"/>
      <c r="H19"/>
    </row>
    <row r="20" spans="1:11" hidden="1" x14ac:dyDescent="0.25">
      <c r="A20" s="92" t="s">
        <v>85</v>
      </c>
      <c r="B20" s="92"/>
      <c r="C20" s="92"/>
      <c r="D20" s="92"/>
      <c r="E20" s="92"/>
      <c r="F20" s="92"/>
      <c r="G20" s="92"/>
      <c r="H20" s="92"/>
    </row>
    <row r="21" spans="1:11" hidden="1" x14ac:dyDescent="0.25">
      <c r="A21" s="41"/>
      <c r="B21" s="40"/>
      <c r="C21" s="30" t="s">
        <v>86</v>
      </c>
      <c r="D21" s="30"/>
      <c r="E21" s="30">
        <f>COUNTIF(E2:E18,"Y")</f>
        <v>0</v>
      </c>
      <c r="F21" s="30">
        <f>COUNTIF(F2:F18,"Y")</f>
        <v>0</v>
      </c>
      <c r="G21" s="30">
        <f>COUNTIF(G2:G18,"Y")</f>
        <v>0</v>
      </c>
      <c r="H21" s="40"/>
    </row>
    <row r="22" spans="1:11" hidden="1" x14ac:dyDescent="0.25">
      <c r="A22" s="42"/>
      <c r="B22" s="40"/>
      <c r="C22" s="30" t="s">
        <v>87</v>
      </c>
      <c r="D22" s="30"/>
      <c r="E22" s="30">
        <f>COUNTIF(E2:E18,"N")</f>
        <v>1</v>
      </c>
      <c r="F22" s="30">
        <f t="shared" ref="F22:G22" si="0">COUNTIF(F2:F18,"N")</f>
        <v>0</v>
      </c>
      <c r="G22" s="30">
        <f t="shared" si="0"/>
        <v>0</v>
      </c>
      <c r="H22" s="40"/>
    </row>
    <row r="23" spans="1:11" hidden="1" x14ac:dyDescent="0.25">
      <c r="A23" s="42"/>
      <c r="B23" s="40"/>
      <c r="C23" s="30" t="s">
        <v>88</v>
      </c>
      <c r="D23" s="30"/>
      <c r="E23" s="30">
        <f>COUNTIF(E2:E18, "C")</f>
        <v>16</v>
      </c>
      <c r="F23" s="30"/>
      <c r="G23" s="30"/>
      <c r="H23" s="40"/>
    </row>
    <row r="24" spans="1:11" hidden="1" x14ac:dyDescent="0.25">
      <c r="A24" s="42"/>
      <c r="B24" s="40"/>
      <c r="C24" s="30" t="s">
        <v>89</v>
      </c>
      <c r="D24" s="30"/>
      <c r="E24" s="30">
        <f>COUNTIF(E2:E18, "A")</f>
        <v>0</v>
      </c>
      <c r="F24" s="30"/>
      <c r="G24" s="30"/>
      <c r="H24" s="40"/>
    </row>
    <row r="25" spans="1:11" hidden="1" x14ac:dyDescent="0.25">
      <c r="A25" s="42"/>
      <c r="B25" s="40"/>
      <c r="C25" s="30" t="s">
        <v>90</v>
      </c>
      <c r="D25" s="30"/>
      <c r="E25" s="30">
        <f>COUNTIF(E2:E18, "B")</f>
        <v>0</v>
      </c>
      <c r="F25" s="30"/>
      <c r="G25" s="30"/>
      <c r="H25" s="40"/>
    </row>
    <row r="26" spans="1:11" ht="14.5" hidden="1" x14ac:dyDescent="0.35">
      <c r="A26" s="42"/>
      <c r="B26" s="40"/>
      <c r="C26" s="30" t="s">
        <v>91</v>
      </c>
      <c r="D26" s="30">
        <f>COUNTIF(D2:D18,"R")</f>
        <v>16</v>
      </c>
      <c r="E26" s="30"/>
      <c r="F26" s="30"/>
      <c r="G26" s="30"/>
      <c r="H26" s="40"/>
      <c r="I26"/>
      <c r="J26"/>
      <c r="K26"/>
    </row>
    <row r="27" spans="1:11" ht="14.5" hidden="1" x14ac:dyDescent="0.35">
      <c r="A27" s="42"/>
      <c r="B27" s="40"/>
      <c r="C27" s="30" t="s">
        <v>92</v>
      </c>
      <c r="D27" s="30">
        <f>COUNTIF(D2:D18, "O")</f>
        <v>1</v>
      </c>
      <c r="E27" s="30"/>
      <c r="F27" s="30"/>
      <c r="G27" s="30"/>
      <c r="H27" s="40"/>
      <c r="I27"/>
      <c r="J27"/>
      <c r="K27"/>
    </row>
    <row r="28" spans="1:11" ht="14.5" hidden="1" x14ac:dyDescent="0.35">
      <c r="A28" s="42"/>
      <c r="B28" s="40"/>
      <c r="C28" s="30" t="s">
        <v>93</v>
      </c>
      <c r="D28" s="30">
        <f>SUM(D26:D27)</f>
        <v>17</v>
      </c>
      <c r="E28" s="30"/>
      <c r="F28" s="30"/>
      <c r="G28" s="30"/>
      <c r="H28" s="40"/>
      <c r="I28"/>
      <c r="J28"/>
      <c r="K28"/>
    </row>
    <row r="29" spans="1:11" ht="14.5" x14ac:dyDescent="0.35">
      <c r="C29"/>
      <c r="D29"/>
      <c r="E29"/>
      <c r="F29"/>
      <c r="G29"/>
      <c r="H29"/>
      <c r="I29"/>
      <c r="J29"/>
      <c r="K29"/>
    </row>
    <row r="30" spans="1:11" ht="14.5" x14ac:dyDescent="0.35">
      <c r="C30"/>
      <c r="D30"/>
      <c r="E30"/>
      <c r="F30"/>
      <c r="G30"/>
      <c r="H30"/>
      <c r="I30"/>
      <c r="J30"/>
      <c r="K30"/>
    </row>
    <row r="31" spans="1:11" ht="14.5" x14ac:dyDescent="0.35">
      <c r="C31"/>
      <c r="D31"/>
      <c r="E31"/>
      <c r="F31"/>
      <c r="G31"/>
      <c r="H31"/>
      <c r="I31"/>
      <c r="J31"/>
      <c r="K31"/>
    </row>
    <row r="32" spans="1:11" ht="14.5" x14ac:dyDescent="0.35">
      <c r="C32"/>
      <c r="D32"/>
      <c r="E32"/>
      <c r="F32"/>
      <c r="G32"/>
      <c r="H32"/>
      <c r="I32"/>
      <c r="J32"/>
      <c r="K32"/>
    </row>
    <row r="33" spans="3:11" ht="14.5" x14ac:dyDescent="0.35">
      <c r="C33"/>
      <c r="D33"/>
      <c r="E33"/>
      <c r="F33"/>
      <c r="G33"/>
      <c r="H33"/>
      <c r="I33"/>
      <c r="J33"/>
      <c r="K33"/>
    </row>
    <row r="34" spans="3:11" ht="14.5" x14ac:dyDescent="0.35">
      <c r="C34"/>
      <c r="D34"/>
      <c r="E34"/>
      <c r="F34"/>
      <c r="G34"/>
      <c r="H34"/>
      <c r="I34"/>
      <c r="J34"/>
      <c r="K34"/>
    </row>
    <row r="35" spans="3:11" ht="14.5" x14ac:dyDescent="0.35">
      <c r="C35"/>
      <c r="D35"/>
      <c r="E35"/>
      <c r="F35"/>
      <c r="G35"/>
      <c r="H35"/>
      <c r="I35"/>
      <c r="J35"/>
      <c r="K35"/>
    </row>
    <row r="36" spans="3:11" ht="14.5" x14ac:dyDescent="0.35">
      <c r="C36"/>
      <c r="D36"/>
      <c r="E36"/>
      <c r="F36"/>
      <c r="G36"/>
      <c r="H36"/>
      <c r="I36"/>
      <c r="J36"/>
      <c r="K36"/>
    </row>
    <row r="37" spans="3:11" ht="14.5" x14ac:dyDescent="0.35">
      <c r="C37"/>
      <c r="D37"/>
      <c r="E37"/>
      <c r="F37"/>
      <c r="G37"/>
      <c r="H37"/>
      <c r="I37"/>
      <c r="J37"/>
      <c r="K37"/>
    </row>
    <row r="38" spans="3:11" ht="14.5" x14ac:dyDescent="0.35">
      <c r="C38"/>
      <c r="D38"/>
      <c r="E38"/>
      <c r="F38"/>
      <c r="G38"/>
      <c r="H38"/>
    </row>
    <row r="39" spans="3:11" ht="14.5" x14ac:dyDescent="0.35">
      <c r="C39"/>
      <c r="D39"/>
      <c r="E39"/>
      <c r="F39"/>
      <c r="G39"/>
      <c r="H39"/>
    </row>
  </sheetData>
  <sheetProtection autoFilter="0"/>
  <protectedRanges>
    <protectedRange sqref="E2:G19 H17:H19 H2:H15" name="Vendor Response_1"/>
  </protectedRanges>
  <mergeCells count="2">
    <mergeCell ref="A1:B1"/>
    <mergeCell ref="A20:H20"/>
  </mergeCells>
  <conditionalFormatting sqref="H2:H3">
    <cfRule type="expression" dxfId="3" priority="3">
      <formula>IF($E2="N",TRUE,IF($F2="Y",TRUE,IF($G2="Y",TRUE,(IF(#REF!="Y",TRUE,FALSE)))))</formula>
    </cfRule>
  </conditionalFormatting>
  <conditionalFormatting sqref="H4:H15 H17:H18">
    <cfRule type="expression" dxfId="2" priority="1">
      <formula>IF($E4="N",TRUE,IF($F4="Y",TRUE,IF($G4="Y",TRUE,(IF(#REF!="Y",TRUE,FALSE)))))</formula>
    </cfRule>
  </conditionalFormatting>
  <dataValidations count="2">
    <dataValidation type="list" allowBlank="1" showInputMessage="1" showErrorMessage="1" sqref="E2:E18" xr:uid="{5C1B0E24-79BB-499D-914A-F84BA167FC07}">
      <formula1>"C,A,B,N"</formula1>
    </dataValidation>
    <dataValidation type="list" allowBlank="1" showInputMessage="1" showErrorMessage="1" sqref="F2:G18" xr:uid="{0E549A85-D41F-4572-955D-98D5F2C61FEA}">
      <formula1>"Y,N"</formula1>
    </dataValidation>
  </dataValidations>
  <pageMargins left="1" right="1" top="1" bottom="1" header="0.5" footer="0.5"/>
  <pageSetup scale="88" fitToHeight="0" orientation="landscape" horizontalDpi="1200" verticalDpi="1200" r:id="rId1"/>
  <headerFooter>
    <oddHeader>&amp;LXXXX Z1 Appendix B: CAMP Technical Requirements&amp;CGIS</oddHeader>
    <oddFooter>&amp;RPage &amp;P</oddFooter>
  </headerFooter>
  <rowBreaks count="1" manualBreakCount="1">
    <brk id="1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ecce2f4-ff6a-43ba-a303-03e7fbf45fc8" xsi:nil="true"/>
    <lcf76f155ced4ddcb4097134ff3c332f xmlns="4ff20fd1-caaf-4bab-8679-926acc02e87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47E2D759E3FA41A5B7E72998474A54" ma:contentTypeVersion="14" ma:contentTypeDescription="Create a new document." ma:contentTypeScope="" ma:versionID="8f322589549c55c6d723d3bf81dbf756">
  <xsd:schema xmlns:xsd="http://www.w3.org/2001/XMLSchema" xmlns:xs="http://www.w3.org/2001/XMLSchema" xmlns:p="http://schemas.microsoft.com/office/2006/metadata/properties" xmlns:ns2="4ff20fd1-caaf-4bab-8679-926acc02e879" xmlns:ns3="becce2f4-ff6a-43ba-a303-03e7fbf45fc8" targetNamespace="http://schemas.microsoft.com/office/2006/metadata/properties" ma:root="true" ma:fieldsID="4cbadb19f6a174ef9482841eded38d4a" ns2:_="" ns3:_="">
    <xsd:import namespace="4ff20fd1-caaf-4bab-8679-926acc02e879"/>
    <xsd:import namespace="becce2f4-ff6a-43ba-a303-03e7fbf45fc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f20fd1-caaf-4bab-8679-926acc02e8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246f5d8-90bb-4c34-ba45-4e65011f7a7b"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cce2f4-ff6a-43ba-a303-03e7fbf45fc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4255e598-5eec-4500-914d-1fdfdc63a1da}" ma:internalName="TaxCatchAll" ma:showField="CatchAllData" ma:web="becce2f4-ff6a-43ba-a303-03e7fbf45f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43768F-E030-4930-9180-56E7F0BC3088}">
  <ds:schemaRefs>
    <ds:schemaRef ds:uri="http://schemas.openxmlformats.org/package/2006/metadata/core-properties"/>
    <ds:schemaRef ds:uri="http://purl.org/dc/dcmitype/"/>
    <ds:schemaRef ds:uri="http://schemas.microsoft.com/office/2006/documentManagement/types"/>
    <ds:schemaRef ds:uri="becce2f4-ff6a-43ba-a303-03e7fbf45fc8"/>
    <ds:schemaRef ds:uri="http://purl.org/dc/terms/"/>
    <ds:schemaRef ds:uri="http://schemas.microsoft.com/office/2006/metadata/properties"/>
    <ds:schemaRef ds:uri="http://schemas.microsoft.com/office/infopath/2007/PartnerControls"/>
    <ds:schemaRef ds:uri="4ff20fd1-caaf-4bab-8679-926acc02e879"/>
    <ds:schemaRef ds:uri="http://www.w3.org/XML/1998/namespace"/>
    <ds:schemaRef ds:uri="http://purl.org/dc/elements/1.1/"/>
  </ds:schemaRefs>
</ds:datastoreItem>
</file>

<file path=customXml/itemProps2.xml><?xml version="1.0" encoding="utf-8"?>
<ds:datastoreItem xmlns:ds="http://schemas.openxmlformats.org/officeDocument/2006/customXml" ds:itemID="{51AB1191-D5E8-4380-B411-8C2B989499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f20fd1-caaf-4bab-8679-926acc02e879"/>
    <ds:schemaRef ds:uri="becce2f4-ff6a-43ba-a303-03e7fbf45f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7151EA-003A-4EDE-999A-958A167F1E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Instructions</vt:lpstr>
      <vt:lpstr>Table of Contents</vt:lpstr>
      <vt:lpstr>A. General Technology</vt:lpstr>
      <vt:lpstr>B. Enabling Technology</vt:lpstr>
      <vt:lpstr>C. Public Web Portal</vt:lpstr>
      <vt:lpstr>D. Application Security</vt:lpstr>
      <vt:lpstr>E. Mobile</vt:lpstr>
      <vt:lpstr>F. Reporting</vt:lpstr>
      <vt:lpstr>G. GIS</vt:lpstr>
      <vt:lpstr>H. Systems-Interfaces</vt:lpstr>
      <vt:lpstr>'A. General Technology'!Print_Area</vt:lpstr>
      <vt:lpstr>'B. Enabling Technology'!Print_Area</vt:lpstr>
      <vt:lpstr>'C. Public Web Portal'!Print_Area</vt:lpstr>
      <vt:lpstr>'D. Application Security'!Print_Area</vt:lpstr>
      <vt:lpstr>'E. Mobile'!Print_Area</vt:lpstr>
      <vt:lpstr>'F. Reporting'!Print_Area</vt:lpstr>
      <vt:lpstr>'G. GIS'!Print_Area</vt:lpstr>
      <vt:lpstr>'H. Systems-Interfaces'!Print_Area</vt:lpstr>
      <vt:lpstr>Instructions!Print_Area</vt:lpstr>
      <vt:lpstr>'Table of Contents'!Print_Area</vt:lpstr>
      <vt:lpstr>'A. General Technology'!Print_Titles</vt:lpstr>
      <vt:lpstr>'B. Enabling Technology'!Print_Titles</vt:lpstr>
      <vt:lpstr>'C. Public Web Portal'!Print_Titles</vt:lpstr>
      <vt:lpstr>'D. Application Security'!Print_Titles</vt:lpstr>
      <vt:lpstr>'E. Mobile'!Print_Titles</vt:lpstr>
      <vt:lpstr>'F. Reporting'!Print_Titles</vt:lpstr>
      <vt:lpstr>'G. GIS'!Print_Titles</vt:lpstr>
      <vt:lpstr>'H. Systems-Interfaces'!Print_Titles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Wong</dc:creator>
  <cp:keywords/>
  <dc:description/>
  <cp:lastModifiedBy>Victoria Lindsay</cp:lastModifiedBy>
  <cp:revision/>
  <dcterms:created xsi:type="dcterms:W3CDTF">2016-06-17T02:04:15Z</dcterms:created>
  <dcterms:modified xsi:type="dcterms:W3CDTF">2022-05-02T16:30:34Z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fa124df0-3bf0-4457-86f4-d1a3e119f76d</vt:lpwstr>
  </property>
  <property fmtid="{D5CDD505-2E9C-101B-9397-08002B2CF9AE}" pid="3" name="ContentTypeId">
    <vt:lpwstr>0x0101009247E2D759E3FA41A5B7E72998474A54</vt:lpwstr>
  </property>
  <property fmtid="{D5CDD505-2E9C-101B-9397-08002B2CF9AE}" pid="4" name="MediaServiceImageTags">
    <vt:lpwstr/>
  </property>
</Properties>
</file>